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V:\Vertrieb\Sales\Vorlagen\CMRT-CRT-EMRT-STRT\"/>
    </mc:Choice>
  </mc:AlternateContent>
  <xr:revisionPtr revIDLastSave="0" documentId="13_ncr:1_{5EE2C9E6-4B50-494C-8E3D-8248A0ADD86C}"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6" i="5" l="1"/>
  <c r="X16" i="5"/>
  <c r="S16" i="5"/>
  <c r="AB15" i="5"/>
  <c r="X15" i="5"/>
  <c r="S15" i="5"/>
  <c r="AB14" i="5"/>
  <c r="X14" i="5"/>
  <c r="S14" i="5"/>
  <c r="AB13" i="5"/>
  <c r="X13" i="5"/>
  <c r="S13" i="5"/>
  <c r="AB12" i="5"/>
  <c r="X12" i="5"/>
  <c r="S12" i="5"/>
  <c r="AB11" i="5"/>
  <c r="X11" i="5"/>
  <c r="S11" i="5"/>
  <c r="AB10" i="5"/>
  <c r="X10" i="5"/>
  <c r="S10" i="5"/>
  <c r="AB9" i="5"/>
  <c r="X9" i="5"/>
  <c r="S9" i="5"/>
  <c r="AB8" i="5"/>
  <c r="X8" i="5"/>
  <c r="S8" i="5"/>
  <c r="AB7" i="5"/>
  <c r="X7" i="5"/>
  <c r="S7" i="5"/>
  <c r="AB6" i="5"/>
  <c r="X6" i="5"/>
  <c r="S6" i="5"/>
  <c r="AB5" i="5"/>
  <c r="X5" i="5"/>
  <c r="S5"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H17" i="5"/>
  <c r="I17" i="5"/>
  <c r="J17" i="5"/>
  <c r="R17" i="5"/>
  <c r="F17" i="5"/>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X17" i="5"/>
  <c r="D66" i="6"/>
  <c r="C67" i="6"/>
  <c r="H69" i="6"/>
  <c r="H70" i="6"/>
  <c r="D2" i="6"/>
  <c r="D55" i="6"/>
  <c r="C55" i="6"/>
  <c r="D56" i="6"/>
  <c r="C56" i="6"/>
  <c r="S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<sst xmlns="http://schemas.openxmlformats.org/spreadsheetml/2006/main" count="22625" uniqueCount="15871">
  <si>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</si>
  <si>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</si>
  <si>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</si>
  <si>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</si>
  <si>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</si>
  <si>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</si>
  <si>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</si>
  <si>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</si>
  <si>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</si>
  <si>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</si>
  <si>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</si>
  <si>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</si>
  <si>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</si>
  <si>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</si>
  <si>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</si>
  <si>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</si>
  <si>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</si>
  <si>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</si>
  <si>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</si>
  <si>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</si>
  <si>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</si>
  <si>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</si>
  <si>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</si>
  <si>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</si>
  <si>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</si>
  <si>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</si>
  <si>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</si>
  <si>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</si>
  <si>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</si>
  <si>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</si>
  <si>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</si>
  <si>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</si>
  <si>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</si>
  <si>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</si>
  <si>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</si>
  <si>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</si>
  <si>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</si>
  <si>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</si>
  <si>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</si>
  <si>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</si>
  <si>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</si>
  <si>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</si>
  <si>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</si>
  <si>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</si>
  <si>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</si>
  <si>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</si>
  <si>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</si>
  <si>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</si>
  <si>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</si>
  <si>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</si>
  <si>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</si>
  <si>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</si>
  <si>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</si>
  <si>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</si>
  <si>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</si>
  <si>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</si>
  <si>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</si>
  <si>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</si>
  <si>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</si>
  <si>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</si>
  <si>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</si>
  <si>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</si>
  <si>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</si>
  <si>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</si>
  <si>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</si>
  <si>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</si>
  <si>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</si>
  <si>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</si>
  <si>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</si>
  <si>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</si>
  <si>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</si>
  <si>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</si>
  <si>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</si>
  <si>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</si>
  <si>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</si>
  <si>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</si>
  <si>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</si>
  <si>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</si>
  <si>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</si>
  <si>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</si>
  <si>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</si>
  <si>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</si>
  <si>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</si>
  <si>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</si>
  <si>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</si>
  <si>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</si>
  <si>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</si>
  <si>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</si>
  <si>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</si>
  <si>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</si>
  <si>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</si>
  <si>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</si>
  <si>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</si>
  <si>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</si>
  <si>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</si>
  <si>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</si>
  <si>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</si>
  <si>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</si>
  <si>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</si>
  <si>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</si>
  <si>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</si>
  <si>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</si>
  <si>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</si>
  <si>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</si>
  <si>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</si>
  <si>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</si>
  <si>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</si>
  <si>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</si>
  <si>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</si>
  <si>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</si>
  <si>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</si>
  <si>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</si>
  <si>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</si>
  <si>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</si>
  <si>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</si>
  <si>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</si>
  <si>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</si>
  <si>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</si>
  <si>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</si>
  <si>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</si>
  <si>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</si>
  <si>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</si>
  <si>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</si>
  <si>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</si>
  <si>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</si>
  <si>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</si>
  <si>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</si>
  <si>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</si>
  <si>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</si>
  <si>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</si>
  <si>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</si>
  <si>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</si>
  <si>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</si>
  <si>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</si>
  <si>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</si>
  <si>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</si>
  <si>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</si>
  <si>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</si>
  <si>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</si>
  <si>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</si>
  <si>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</si>
  <si>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</si>
  <si>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</si>
  <si>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</si>
  <si>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</si>
  <si>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</si>
  <si>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</si>
  <si>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</si>
  <si>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</si>
  <si>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</si>
  <si>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</si>
  <si>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</si>
  <si>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</si>
  <si>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</si>
  <si>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</si>
  <si>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</si>
  <si>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</si>
  <si>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</si>
  <si>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</si>
  <si>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</si>
  <si>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</si>
  <si>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</si>
  <si>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</si>
  <si>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</si>
  <si>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</si>
  <si>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</si>
  <si>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</si>
  <si>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</si>
  <si>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</si>
  <si>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</si>
  <si>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</si>
  <si>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</si>
  <si>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</si>
  <si>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</si>
  <si>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</si>
  <si>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</si>
  <si>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</si>
  <si>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</si>
  <si>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</si>
  <si>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</si>
  <si>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</si>
  <si>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</si>
  <si>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</si>
  <si>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</si>
  <si>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</si>
  <si>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</si>
  <si>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</si>
  <si>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</si>
  <si>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</si>
  <si>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</si>
  <si>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</si>
  <si>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</si>
  <si>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</si>
  <si>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</si>
  <si>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</si>
  <si>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</si>
  <si>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</si>
  <si>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</si>
  <si>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</si>
  <si>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</si>
  <si>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</si>
  <si>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</si>
  <si>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</si>
  <si>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</si>
  <si>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</si>
  <si>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</si>
  <si>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</si>
  <si>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</si>
  <si>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</si>
  <si>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</si>
  <si>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</si>
  <si>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</si>
  <si>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</si>
  <si>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</si>
  <si>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</si>
  <si>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</si>
  <si>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</si>
  <si>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</si>
  <si>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</si>
  <si>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</si>
  <si>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</si>
  <si>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</si>
  <si>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</si>
  <si>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</si>
  <si>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</si>
  <si>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</si>
  <si>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</si>
  <si>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</si>
  <si>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</si>
  <si>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</si>
  <si>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</si>
  <si>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</si>
  <si>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</si>
  <si>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</si>
  <si>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</si>
  <si>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</si>
  <si>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</si>
  <si>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</si>
  <si>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</si>
  <si>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</si>
  <si>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</si>
  <si>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</si>
  <si>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</si>
  <si>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</si>
  <si>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</si>
  <si>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</si>
  <si>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</si>
  <si>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</si>
  <si>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</si>
  <si>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</si>
  <si>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</si>
  <si>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</si>
  <si>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</si>
  <si>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</si>
  <si>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</si>
  <si>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</si>
  <si>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</si>
  <si>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</si>
  <si>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</si>
  <si>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</si>
  <si>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</si>
  <si>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</si>
  <si>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</si>
  <si>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</si>
  <si>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</si>
  <si>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</si>
  <si>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</si>
  <si>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</si>
  <si>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</si>
  <si>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</si>
  <si>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</si>
  <si>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</si>
  <si>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</si>
  <si>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</si>
  <si>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</si>
  <si>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</si>
  <si>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</si>
  <si>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</si>
  <si>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</si>
  <si>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</si>
  <si>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</si>
  <si>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</si>
  <si>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</si>
  <si>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</si>
  <si>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</si>
  <si>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</si>
  <si>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</si>
  <si>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</si>
  <si>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</si>
  <si>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</si>
  <si>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</si>
  <si>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</si>
  <si>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</si>
  <si>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</si>
  <si>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</si>
  <si>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</si>
  <si>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</si>
  <si>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</si>
  <si>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</si>
  <si>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</si>
  <si>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</si>
  <si>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</si>
  <si>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</si>
  <si>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</si>
  <si>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</si>
  <si>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</si>
  <si>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</si>
  <si>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</si>
  <si>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</si>
  <si>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</si>
  <si>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</si>
  <si>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</si>
  <si>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</si>
  <si>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</si>
  <si>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</si>
  <si>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</si>
  <si>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</si>
  <si>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</si>
  <si>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</si>
  <si>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</si>
  <si>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</si>
  <si>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</si>
  <si>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</si>
  <si>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</si>
  <si>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</si>
  <si>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</si>
  <si>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</si>
  <si>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</si>
  <si>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</si>
  <si>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</si>
  <si>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</si>
  <si>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</si>
  <si>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</si>
  <si>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</si>
  <si>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</si>
  <si>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</si>
  <si>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</si>
  <si>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</si>
  <si>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</si>
  <si>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</si>
  <si>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</si>
  <si>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</si>
  <si>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</si>
  <si>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</si>
  <si>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</si>
  <si>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</si>
  <si>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</si>
  <si>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</si>
  <si>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</si>
  <si>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</si>
  <si>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</si>
  <si>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</si>
  <si>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</si>
  <si>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</si>
  <si>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</si>
  <si>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</si>
  <si>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</si>
  <si>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</si>
  <si>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</si>
  <si>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</si>
  <si>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</si>
  <si>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</si>
  <si>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</si>
  <si>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</si>
  <si>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</si>
  <si>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</si>
  <si>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</si>
  <si>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</si>
  <si>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</si>
  <si>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</si>
  <si>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</si>
  <si>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</si>
  <si>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</si>
  <si>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</si>
  <si>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</si>
  <si>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</si>
  <si>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</si>
  <si>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</si>
  <si>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</si>
  <si>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</si>
  <si>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</si>
  <si>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</si>
  <si>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</si>
  <si>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</si>
  <si>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</si>
  <si>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</si>
  <si>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</si>
  <si>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</si>
  <si>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</si>
  <si>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</si>
  <si>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</si>
  <si>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</si>
  <si>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</si>
  <si>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</si>
  <si>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</si>
  <si>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</si>
  <si>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</si>
  <si>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</si>
  <si>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</si>
  <si>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</si>
  <si>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</si>
  <si>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</si>
  <si>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</si>
  <si>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</si>
  <si>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</si>
  <si>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</si>
  <si>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</si>
  <si>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</si>
  <si>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</si>
  <si>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</si>
  <si>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</si>
  <si>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</si>
  <si>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</si>
  <si>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</si>
  <si>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</si>
  <si>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</si>
  <si>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</si>
  <si>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</si>
  <si>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</si>
  <si>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</si>
  <si>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</si>
  <si>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</si>
  <si>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</si>
  <si>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</si>
  <si>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</si>
  <si>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</si>
  <si>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</si>
  <si>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</si>
  <si>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</si>
  <si>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</si>
  <si>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</si>
  <si>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</si>
  <si>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</si>
  <si>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</si>
  <si>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</si>
  <si>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</si>
  <si>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</si>
  <si>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</si>
  <si>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</si>
  <si>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</si>
  <si>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</si>
  <si>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</si>
  <si>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</si>
  <si>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</si>
  <si>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</si>
  <si>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</si>
  <si>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</si>
  <si>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</si>
  <si>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</si>
  <si>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</si>
  <si>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</si>
  <si>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</si>
  <si>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</si>
  <si>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</si>
  <si>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</si>
  <si>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</si>
  <si>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</si>
  <si>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</si>
  <si>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</si>
  <si>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</si>
  <si>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</si>
  <si>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</si>
  <si>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</si>
  <si>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</si>
  <si>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</si>
  <si>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</si>
  <si>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</si>
  <si>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</si>
  <si>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</si>
  <si>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</si>
  <si>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</si>
  <si>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</si>
  <si>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</si>
  <si>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</si>
  <si>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</si>
  <si>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</si>
  <si>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</si>
  <si>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</si>
  <si>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</si>
  <si>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</si>
  <si>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</si>
  <si>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</si>
  <si>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</si>
  <si>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</si>
  <si>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</si>
  <si>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</si>
  <si>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</si>
  <si>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</si>
  <si>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</si>
  <si>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</si>
  <si>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</si>
  <si>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</si>
  <si>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</si>
  <si>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</si>
  <si>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</si>
  <si>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</si>
  <si>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</si>
  <si>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</si>
  <si>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</si>
  <si>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</si>
  <si>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</si>
  <si>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</si>
  <si>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</si>
  <si>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</si>
  <si>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</si>
  <si>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</si>
  <si>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</si>
  <si>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</si>
  <si>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</si>
  <si>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</si>
  <si>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</si>
  <si>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</si>
  <si>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</si>
  <si>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</si>
  <si>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</si>
  <si>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</si>
  <si>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</si>
  <si>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</si>
  <si>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</si>
  <si>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</si>
  <si>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</si>
  <si>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</si>
  <si>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</si>
  <si>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</si>
  <si>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</si>
  <si>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</si>
  <si>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</si>
  <si>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</si>
  <si>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</si>
  <si>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</si>
  <si>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</si>
  <si>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</si>
  <si>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</si>
  <si>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</si>
  <si>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</si>
  <si>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</si>
  <si>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</si>
  <si>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</si>
  <si>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</si>
  <si>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</si>
  <si>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</si>
  <si>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</si>
  <si>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</si>
  <si>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</si>
  <si>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</si>
  <si>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</si>
  <si>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</si>
  <si>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</si>
  <si>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</si>
  <si>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</si>
  <si>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</si>
  <si>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</si>
  <si>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</si>
  <si>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</si>
  <si>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</si>
  <si>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</si>
  <si>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</si>
  <si>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</si>
  <si>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</si>
  <si>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</si>
  <si>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</si>
  <si>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</si>
  <si>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</si>
  <si>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</si>
  <si>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</si>
  <si>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</si>
  <si>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</si>
  <si>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</si>
  <si>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</si>
  <si>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</si>
  <si>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</si>
  <si>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</si>
  <si>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</si>
  <si>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</si>
  <si>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</si>
  <si>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</si>
  <si>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</si>
  <si>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</si>
  <si>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</si>
  <si>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</si>
  <si>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</si>
  <si>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</si>
  <si>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</si>
  <si>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</si>
  <si>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</si>
  <si>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</si>
  <si>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</si>
  <si>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</si>
  <si>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</si>
  <si>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</si>
  <si>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</si>
  <si>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</si>
  <si>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</si>
  <si>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</si>
  <si>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</si>
  <si>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</si>
  <si>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</si>
  <si>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</si>
  <si>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</si>
  <si>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</si>
  <si>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</si>
  <si>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</si>
  <si>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</si>
  <si>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</si>
  <si>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</si>
  <si>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</si>
  <si>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</si>
  <si>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</si>
  <si>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</si>
  <si>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</si>
  <si>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</si>
  <si>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</si>
  <si>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</si>
  <si>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</si>
  <si>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</si>
  <si>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</si>
  <si>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</si>
  <si>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</si>
  <si>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</si>
  <si>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</si>
  <si>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</si>
  <si>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</si>
  <si>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</si>
  <si>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</si>
  <si>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</si>
  <si>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</si>
  <si>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</si>
  <si>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</si>
  <si>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</si>
  <si>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</si>
  <si>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</si>
  <si>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</si>
  <si>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</si>
  <si>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</si>
  <si>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</si>
  <si>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</si>
  <si>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</si>
  <si>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</si>
  <si>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</si>
  <si>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</si>
  <si>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</si>
  <si>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</si>
  <si>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</si>
  <si>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</si>
  <si>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</si>
  <si>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</si>
  <si>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</si>
  <si>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</si>
  <si>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</si>
  <si>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</si>
  <si>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</si>
  <si>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</si>
  <si>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</si>
  <si>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</si>
  <si>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</si>
  <si>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</si>
  <si>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</si>
  <si>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</si>
  <si>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</si>
  <si>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</si>
  <si>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</si>
  <si>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</si>
  <si>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</si>
  <si>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</si>
  <si>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</si>
  <si>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</si>
  <si>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</si>
  <si>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</si>
  <si>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</si>
  <si>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</si>
  <si>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</si>
  <si>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</si>
  <si>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</si>
  <si>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</si>
  <si>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</si>
  <si>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</si>
  <si>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</si>
  <si>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</si>
  <si>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</si>
  <si>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</si>
  <si>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</si>
  <si>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</si>
  <si>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</si>
  <si>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</si>
  <si>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</si>
  <si>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</si>
  <si>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</si>
  <si>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</si>
  <si>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</si>
  <si>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</si>
  <si>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</si>
  <si>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</si>
  <si>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</si>
  <si>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</si>
  <si>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</si>
  <si>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</si>
  <si>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</si>
  <si>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</si>
  <si>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</si>
  <si>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</si>
  <si>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</si>
  <si>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</si>
  <si>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</si>
  <si>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</si>
  <si>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</si>
  <si>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</si>
  <si>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</si>
  <si>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</si>
  <si>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</si>
  <si>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</si>
  <si>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</si>
  <si>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</si>
  <si>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</si>
  <si>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</si>
  <si>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</si>
  <si>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</si>
  <si>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</si>
  <si>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</si>
  <si>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</si>
  <si>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</si>
  <si>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</si>
  <si>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</si>
  <si>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</si>
  <si>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</si>
  <si>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</si>
  <si>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</si>
  <si>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</si>
  <si>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</si>
  <si>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</si>
  <si>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</si>
  <si>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</si>
  <si>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</si>
  <si>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</si>
  <si>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</si>
  <si>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</si>
  <si>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</si>
  <si>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</si>
  <si>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</si>
  <si>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</si>
  <si>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</si>
  <si>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</si>
  <si>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</si>
  <si>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</si>
  <si>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</si>
  <si>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</si>
  <si>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</si>
  <si>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</si>
  <si>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</si>
  <si>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</si>
  <si>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</si>
  <si>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</si>
  <si>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</si>
  <si>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</si>
  <si>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</si>
  <si>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</si>
  <si>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</si>
  <si>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</si>
  <si>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</si>
  <si>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</si>
  <si>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</si>
  <si>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</si>
  <si>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</si>
  <si>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</si>
  <si>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</si>
  <si>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</si>
  <si>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</si>
  <si>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</si>
  <si>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</si>
  <si>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</si>
  <si>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</si>
  <si>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</si>
  <si>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</si>
  <si>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</si>
  <si>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</si>
  <si>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</si>
  <si>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</si>
  <si>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</si>
  <si>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</si>
  <si>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</si>
  <si>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</si>
  <si>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</si>
  <si>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</si>
  <si>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</si>
  <si>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</si>
  <si>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</si>
  <si>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</si>
  <si>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</si>
  <si>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</si>
  <si>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</si>
  <si>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</si>
  <si>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</si>
  <si>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</si>
  <si>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</si>
  <si>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</si>
  <si>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</si>
  <si>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</si>
  <si>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</si>
  <si>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</si>
  <si>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</si>
  <si>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</si>
  <si>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</si>
  <si>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</si>
  <si>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</si>
  <si>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</si>
  <si>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</si>
  <si>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</si>
  <si>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</si>
  <si>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</si>
  <si>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</si>
  <si>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</si>
  <si>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</si>
  <si>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</si>
  <si>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</si>
  <si>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</si>
  <si>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</si>
  <si>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</si>
  <si>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</si>
  <si>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</si>
  <si>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</si>
  <si>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</si>
  <si>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</si>
  <si>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</si>
  <si>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</si>
  <si>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</si>
  <si>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</si>
  <si>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</si>
  <si>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</si>
  <si>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</si>
  <si>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</si>
  <si>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</si>
  <si>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</si>
  <si>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</si>
  <si>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</si>
  <si>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</si>
  <si>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</si>
  <si>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</si>
  <si>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</si>
  <si>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</si>
  <si>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</si>
  <si>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</si>
  <si>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</si>
  <si>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</si>
  <si>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</si>
  <si>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</si>
  <si>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</si>
  <si>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</si>
  <si>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</si>
  <si>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</si>
  <si>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</si>
  <si>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</si>
  <si>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</si>
  <si>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</si>
  <si>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</si>
  <si>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</si>
  <si>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</si>
  <si>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</si>
  <si>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</si>
  <si>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</si>
  <si>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</si>
  <si>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</si>
  <si>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</si>
  <si>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</si>
  <si>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</si>
  <si>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</si>
  <si>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</si>
  <si>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</si>
  <si>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</si>
  <si>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</si>
  <si>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</si>
  <si>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</si>
  <si>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</si>
  <si>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</si>
  <si>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</si>
  <si>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</si>
  <si>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</si>
  <si>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</si>
  <si>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</si>
  <si>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</si>
  <si>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</si>
  <si>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</si>
  <si>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</si>
  <si>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</si>
  <si>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</si>
  <si>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</si>
  <si>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</si>
  <si>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</si>
  <si>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</si>
  <si>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</si>
  <si>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</si>
  <si>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</si>
  <si>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</si>
  <si>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</si>
  <si>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</si>
  <si>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</si>
  <si>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</si>
  <si>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</si>
  <si>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</si>
  <si>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</si>
  <si>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</si>
  <si>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</si>
  <si>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</si>
  <si>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</si>
  <si>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</si>
  <si>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</si>
  <si>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</si>
  <si>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</si>
  <si>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</si>
  <si>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</si>
  <si>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</si>
  <si>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</si>
  <si>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</si>
  <si>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</si>
  <si>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</si>
  <si>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</si>
  <si>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</si>
  <si>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</si>
  <si>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</si>
  <si>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</si>
  <si>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</si>
  <si>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</si>
  <si>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</si>
  <si>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</si>
  <si>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</si>
  <si>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</si>
  <si>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</si>
  <si>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</si>
  <si>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</si>
  <si>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</si>
  <si>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</si>
  <si>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</si>
  <si>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</si>
  <si>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</si>
  <si>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</si>
  <si>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</si>
  <si>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</si>
  <si>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</si>
  <si>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</si>
  <si>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</si>
  <si>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</si>
  <si>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</si>
  <si>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</si>
  <si>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</si>
  <si>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</si>
  <si>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</si>
  <si>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</si>
  <si>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</si>
  <si>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</si>
  <si>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</si>
  <si>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</si>
  <si>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</si>
  <si>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</si>
  <si>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</si>
  <si>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</si>
  <si>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</si>
  <si>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</si>
  <si>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</si>
  <si>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</si>
  <si>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</si>
  <si>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</si>
  <si>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</si>
  <si>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</si>
  <si>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</si>
  <si>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</si>
  <si>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</si>
  <si>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</si>
  <si>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</si>
  <si>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</si>
  <si>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</si>
  <si>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</si>
  <si>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</si>
  <si>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</si>
  <si>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</si>
  <si>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</si>
  <si>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</si>
  <si>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</si>
  <si>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</si>
  <si>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</si>
  <si>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</si>
  <si>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</si>
  <si>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</si>
  <si>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</si>
  <si>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</si>
  <si>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</si>
  <si>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</si>
  <si>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</si>
  <si>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</si>
  <si>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</si>
  <si>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</si>
  <si>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</si>
  <si>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</si>
  <si>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</si>
  <si>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</si>
  <si>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</si>
  <si>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</si>
  <si>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</si>
  <si>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</si>
  <si>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</si>
  <si>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</si>
  <si>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</si>
  <si>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</si>
  <si>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</si>
  <si>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</si>
  <si>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</si>
  <si>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</si>
  <si>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</si>
  <si>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</si>
  <si>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</si>
  <si>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</si>
  <si>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</si>
  <si>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</si>
  <si>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</si>
  <si>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</si>
  <si>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</si>
  <si>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</si>
  <si>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</si>
  <si>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</si>
  <si>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</si>
  <si>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</si>
  <si>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</si>
  <si>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</si>
  <si>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</si>
  <si>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</si>
  <si>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</si>
  <si>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</si>
  <si>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</si>
  <si>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</si>
  <si>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</si>
  <si>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</si>
  <si>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</si>
  <si>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</si>
  <si>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</si>
  <si>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</si>
  <si>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</si>
  <si>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</si>
  <si>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</si>
  <si>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</si>
  <si>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</si>
  <si>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</si>
  <si>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</si>
  <si>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</si>
  <si>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</si>
  <si>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</si>
  <si>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</si>
  <si>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</si>
  <si>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</si>
  <si>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</si>
  <si>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</si>
  <si>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</si>
  <si>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</si>
  <si>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</si>
  <si>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</si>
  <si>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</si>
  <si>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</si>
  <si>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</si>
  <si>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</si>
  <si>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</si>
  <si>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</si>
  <si>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</si>
  <si>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</si>
  <si>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</si>
  <si>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</si>
  <si>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</si>
  <si>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</si>
  <si>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</si>
  <si>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</si>
  <si>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</si>
  <si>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</si>
  <si>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</si>
  <si>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</si>
  <si>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</si>
  <si>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</si>
  <si>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</si>
  <si>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</si>
  <si>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</si>
  <si>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</si>
  <si>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</si>
  <si>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</si>
  <si>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</si>
  <si>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</si>
  <si>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</si>
  <si>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</si>
  <si>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</si>
  <si>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</si>
  <si>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</si>
  <si>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</si>
  <si>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</si>
  <si>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</si>
  <si>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</si>
  <si>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</si>
  <si>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</si>
  <si>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</si>
  <si>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</si>
  <si>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</si>
  <si>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</si>
  <si>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</si>
  <si>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</si>
  <si>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</si>
  <si>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</si>
  <si>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</si>
  <si>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</si>
  <si>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</si>
  <si>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</si>
  <si>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</si>
  <si>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</si>
  <si>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</si>
  <si>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</si>
  <si>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</si>
  <si>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</si>
  <si>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</si>
  <si>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</si>
  <si>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</si>
  <si>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</si>
  <si>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</si>
  <si>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</si>
  <si>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</si>
  <si>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</si>
  <si>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</si>
  <si>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</si>
  <si>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</si>
  <si>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</si>
  <si>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</si>
  <si>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</si>
  <si>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</si>
  <si>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</si>
  <si>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</si>
  <si>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</si>
  <si>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</si>
  <si>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</si>
  <si>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</si>
  <si>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</si>
  <si>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</si>
  <si>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</si>
  <si>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</si>
  <si>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</si>
  <si>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</si>
  <si>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</si>
  <si>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</si>
  <si>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</si>
  <si>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</si>
  <si>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</si>
  <si>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</si>
  <si>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</si>
  <si>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</si>
  <si>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</si>
  <si>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</si>
  <si>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</si>
  <si>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</si>
  <si>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</si>
  <si>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</si>
  <si>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</si>
  <si>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</si>
  <si>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</si>
  <si>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</si>
  <si>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</si>
  <si>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</si>
  <si>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</si>
  <si>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</si>
  <si>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</si>
  <si>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</si>
  <si>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</si>
  <si>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</si>
  <si>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</si>
  <si>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</si>
  <si>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</si>
  <si>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</si>
  <si>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</si>
  <si>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</si>
  <si>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</si>
  <si>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</si>
  <si>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</si>
  <si>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</si>
  <si>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</si>
  <si>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</si>
  <si>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</si>
  <si>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</si>
  <si>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</si>
  <si>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</si>
  <si>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</si>
  <si>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</si>
  <si>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</si>
  <si>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</si>
  <si>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</si>
  <si>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</si>
  <si>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</si>
  <si>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</si>
  <si>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</si>
  <si>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</si>
  <si>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</si>
  <si>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</si>
  <si>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</si>
  <si>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</si>
  <si>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</si>
  <si>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</si>
  <si>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</si>
  <si>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</si>
  <si>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</si>
  <si>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</si>
  <si>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</si>
  <si>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</si>
  <si>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</si>
  <si>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</si>
  <si>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</si>
  <si>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</si>
  <si>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</si>
  <si>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</si>
  <si>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</si>
  <si>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</si>
  <si>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</si>
  <si>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</si>
  <si>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</si>
  <si>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</si>
  <si>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</si>
  <si>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</si>
  <si>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</si>
  <si>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</si>
  <si>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</si>
  <si>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</si>
  <si>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</si>
  <si>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</si>
  <si>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</si>
  <si>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</si>
  <si>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</si>
  <si>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</si>
  <si>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</si>
  <si>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</si>
  <si>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</si>
  <si>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</si>
  <si>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</si>
  <si>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</si>
  <si>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</si>
  <si>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</si>
  <si>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</si>
  <si>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</si>
  <si>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</si>
  <si>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</si>
  <si>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</si>
  <si>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</si>
  <si>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</si>
  <si>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</si>
  <si>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</si>
  <si>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</si>
  <si>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</si>
  <si>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</si>
  <si>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</si>
  <si>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</si>
  <si>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</si>
  <si>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</si>
  <si>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</si>
  <si>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</si>
  <si>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</si>
  <si>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</si>
  <si>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</si>
  <si>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</si>
  <si>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</si>
  <si>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</si>
  <si>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</si>
  <si>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</si>
  <si>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</si>
  <si>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</si>
  <si>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</si>
  <si>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</si>
  <si>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</si>
  <si>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</si>
  <si>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</si>
  <si>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</si>
  <si>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</si>
  <si>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</si>
  <si>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</si>
  <si>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</si>
  <si>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</si>
  <si>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</si>
  <si>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</si>
  <si>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</si>
  <si>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</si>
  <si>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</si>
  <si>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</si>
  <si>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</si>
  <si>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</si>
  <si>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</si>
  <si>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</si>
  <si>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</si>
  <si>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</si>
  <si>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</si>
  <si>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</si>
  <si>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</si>
  <si>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</si>
  <si>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</si>
  <si>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</si>
  <si>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</si>
  <si>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</si>
  <si>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</si>
  <si>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</si>
  <si>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</si>
  <si>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</si>
  <si>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</si>
  <si>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</si>
  <si>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</si>
  <si>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</si>
  <si>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</si>
  <si>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</si>
  <si>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</si>
  <si>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</si>
  <si>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</si>
  <si>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</si>
  <si>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</si>
  <si>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</si>
  <si>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</si>
  <si>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</si>
  <si>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</si>
  <si>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</si>
  <si>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</si>
  <si>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</si>
  <si>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</si>
  <si>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</si>
  <si>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</si>
  <si>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</si>
  <si>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</si>
  <si>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</si>
  <si>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</si>
  <si>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</si>
  <si>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</si>
  <si>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</si>
  <si>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</si>
  <si>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</si>
  <si>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</si>
  <si>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</si>
  <si>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</si>
  <si>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</si>
  <si>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</si>
  <si>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</si>
  <si>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</si>
  <si>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</si>
  <si>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</si>
  <si>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</si>
  <si>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</si>
  <si>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</si>
  <si>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</si>
  <si>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</si>
  <si>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</si>
  <si>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</si>
  <si>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</si>
  <si>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</si>
  <si>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</si>
  <si>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</si>
  <si>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</si>
  <si>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</si>
  <si>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</si>
  <si>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</si>
  <si>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</si>
  <si>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</si>
  <si>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</si>
  <si>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</si>
  <si>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</si>
  <si>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</si>
  <si>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</si>
  <si>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</si>
  <si>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</si>
  <si>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</si>
  <si>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</si>
  <si>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</si>
  <si>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</si>
  <si>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</si>
  <si>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</si>
  <si>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</si>
  <si>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</si>
  <si>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</si>
  <si>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</si>
  <si>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</si>
  <si>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</si>
  <si>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</si>
  <si>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</si>
  <si>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</si>
  <si>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</si>
  <si>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</si>
  <si>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</si>
  <si>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</si>
  <si>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</si>
  <si>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</si>
  <si>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</si>
  <si>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</si>
  <si>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</si>
  <si>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</si>
  <si>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</si>
  <si>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</si>
  <si>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</si>
  <si>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</si>
  <si>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</si>
  <si>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</si>
  <si>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</si>
  <si>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</si>
  <si>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</si>
  <si>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</si>
  <si>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</si>
  <si>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</si>
  <si>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</si>
  <si>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</si>
  <si>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</si>
  <si>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</si>
  <si>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</si>
  <si>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</si>
  <si>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</si>
  <si>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</si>
  <si>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</si>
  <si>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</si>
  <si>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</si>
  <si>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</si>
  <si>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</si>
  <si>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</si>
  <si>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</si>
  <si>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</si>
  <si>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</si>
  <si>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</si>
  <si>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</si>
  <si>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</si>
  <si>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</si>
  <si>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</si>
  <si>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</si>
  <si>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</si>
  <si>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</si>
  <si>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</si>
  <si>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</si>
  <si>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</si>
  <si>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</si>
  <si>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</si>
  <si>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</si>
  <si>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</si>
  <si>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</si>
  <si>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</si>
  <si>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</si>
  <si>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</si>
  <si>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</si>
  <si>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</si>
  <si>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</si>
  <si>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</si>
  <si>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</si>
  <si>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</si>
  <si>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</si>
  <si>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</si>
  <si>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</si>
  <si>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</si>
  <si>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</si>
  <si>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</si>
  <si>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</si>
  <si>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</si>
  <si>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</si>
  <si>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</si>
  <si>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</si>
  <si>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</si>
  <si>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</si>
  <si>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</si>
  <si>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</si>
  <si>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</si>
  <si>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</si>
  <si>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</si>
  <si>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</si>
  <si>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</si>
  <si>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</si>
  <si>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</si>
  <si>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</si>
  <si>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</si>
  <si>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</si>
  <si>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</si>
  <si>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</si>
  <si>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</si>
  <si>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</si>
  <si>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</si>
  <si>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</si>
  <si>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</si>
  <si>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</si>
  <si>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</si>
  <si>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</si>
  <si>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</si>
  <si>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</si>
  <si>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</si>
  <si>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</si>
  <si>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</si>
  <si>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</si>
  <si>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</si>
  <si>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</si>
  <si>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</si>
  <si>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</si>
  <si>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</si>
  <si>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</si>
  <si>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</si>
  <si>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</si>
  <si>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</si>
  <si>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</si>
  <si>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</si>
  <si>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</si>
  <si>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</si>
  <si>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</si>
  <si>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</si>
  <si>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</si>
  <si>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</si>
  <si>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</si>
  <si>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</si>
  <si>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</si>
  <si>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</si>
  <si>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</si>
  <si>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</si>
  <si>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</si>
  <si>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</si>
  <si>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</si>
  <si>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</si>
  <si>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</si>
  <si>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</si>
  <si>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</si>
  <si>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</si>
  <si>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</si>
  <si>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</si>
  <si>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</si>
  <si>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</si>
  <si>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</si>
  <si>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</si>
  <si>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</si>
  <si>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</si>
  <si>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</si>
  <si>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</si>
  <si>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</si>
  <si>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</si>
  <si>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</si>
  <si>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</si>
  <si>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</si>
  <si>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</si>
  <si>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</si>
  <si>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</si>
  <si>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</si>
  <si>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</si>
  <si>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</si>
  <si>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</si>
  <si>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</si>
  <si>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</si>
  <si>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</si>
  <si>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</si>
  <si>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</si>
  <si>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</si>
  <si>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</si>
  <si>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</si>
  <si>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</si>
  <si>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</si>
  <si>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</si>
  <si>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</si>
  <si>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</si>
  <si>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</si>
  <si>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</si>
  <si>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</si>
  <si>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</si>
  <si>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</si>
  <si>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</si>
  <si>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</si>
  <si>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</si>
  <si>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</si>
  <si>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</si>
  <si>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</si>
  <si>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</si>
  <si>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</si>
  <si>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</si>
  <si>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</si>
  <si>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</si>
  <si>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</si>
  <si>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</si>
  <si>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</si>
  <si>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</si>
  <si>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</si>
  <si>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</si>
  <si>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</si>
  <si>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</si>
  <si>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</si>
  <si>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</si>
  <si>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</si>
  <si>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</si>
  <si>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</si>
  <si>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</si>
  <si>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</si>
  <si>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</si>
  <si>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</si>
  <si>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</si>
  <si>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</si>
  <si>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</si>
  <si>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</si>
  <si>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</si>
  <si>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</si>
  <si>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</si>
  <si>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</si>
  <si>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</si>
  <si>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</si>
  <si>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</si>
  <si>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</si>
  <si>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</si>
  <si>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</si>
  <si>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</si>
  <si>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</si>
  <si>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</si>
  <si>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</si>
  <si>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</si>
  <si>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</si>
  <si>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</si>
  <si>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</si>
  <si>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</si>
  <si>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</si>
  <si>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</si>
  <si>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</si>
  <si>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</si>
  <si>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</si>
  <si>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</si>
  <si>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</si>
  <si>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</si>
  <si>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</si>
  <si>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</si>
  <si>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</si>
  <si>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</si>
  <si>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</si>
  <si>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</si>
  <si>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</si>
  <si>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</si>
  <si>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</si>
  <si>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</si>
  <si>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</si>
  <si>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</si>
  <si>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</si>
  <si>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</si>
  <si>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</si>
  <si>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</si>
  <si>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</si>
  <si>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</si>
  <si>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</si>
  <si>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</si>
  <si>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</si>
  <si>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</si>
  <si>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</si>
  <si>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</si>
  <si>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</si>
  <si>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</si>
  <si>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</si>
  <si>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</si>
  <si>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</si>
  <si>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</si>
  <si>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</si>
  <si>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</si>
  <si>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</si>
  <si>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</si>
  <si>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</si>
  <si>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</si>
  <si>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</si>
  <si>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</si>
  <si>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</si>
  <si>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</si>
  <si>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</si>
  <si>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</si>
  <si>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</si>
  <si>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</si>
  <si>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</si>
  <si>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</si>
  <si>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</si>
  <si>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</si>
  <si>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</si>
  <si>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</si>
  <si>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</si>
  <si>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</si>
  <si>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</si>
  <si>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</si>
  <si>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</si>
  <si>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</si>
  <si>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</si>
  <si>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</si>
  <si>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</si>
  <si>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</si>
  <si>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</si>
  <si>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</si>
  <si>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</si>
  <si>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</si>
  <si>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</si>
  <si>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</si>
  <si>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</si>
  <si>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</si>
  <si>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</si>
  <si>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</si>
  <si>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</si>
  <si>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</si>
  <si>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</si>
  <si>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</si>
  <si>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</si>
  <si>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</si>
  <si>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</si>
  <si>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</si>
  <si>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</si>
  <si>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</si>
  <si>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</si>
  <si>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</si>
  <si>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</si>
  <si>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</si>
  <si>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</si>
  <si>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</si>
  <si>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</si>
  <si>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</si>
  <si>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</si>
  <si>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</si>
  <si>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</si>
  <si>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</si>
  <si>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</si>
  <si>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</si>
  <si>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</si>
  <si>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</si>
  <si>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</si>
  <si>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</si>
  <si>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</si>
  <si>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</si>
  <si>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</si>
  <si>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</si>
  <si>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</si>
  <si>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</si>
  <si>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</si>
  <si>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</si>
  <si>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</si>
  <si>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</si>
  <si>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</si>
  <si>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</si>
  <si>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</si>
  <si>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</si>
  <si>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</si>
  <si>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</si>
  <si>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</si>
  <si>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</si>
  <si>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</si>
  <si>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</si>
  <si>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</si>
  <si>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</si>
  <si>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</si>
  <si>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</si>
  <si>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</si>
  <si>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</si>
  <si>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</si>
  <si>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</si>
  <si>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</si>
  <si>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</si>
  <si>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</si>
  <si>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</si>
  <si>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</si>
  <si>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</si>
  <si>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</si>
  <si>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</si>
  <si>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</si>
  <si>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</si>
  <si>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</si>
  <si>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</si>
  <si>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</si>
  <si>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</si>
  <si>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</si>
  <si>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</si>
  <si>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</si>
  <si>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</si>
  <si>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</si>
  <si>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</si>
  <si>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</si>
  <si>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</si>
  <si>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</si>
  <si>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</si>
  <si>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</si>
  <si>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</si>
  <si>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</si>
  <si>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</si>
  <si>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</si>
  <si>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</si>
  <si>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</si>
  <si>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</si>
  <si>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</si>
  <si>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</si>
  <si>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</si>
  <si>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</si>
  <si>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</si>
  <si>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</si>
  <si>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</si>
  <si>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</si>
  <si>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</si>
  <si>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</si>
  <si>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</si>
  <si>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</si>
  <si>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</si>
  <si>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</si>
  <si>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</si>
  <si>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</si>
  <si>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</si>
  <si>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</si>
  <si>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</si>
  <si>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</si>
  <si>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</si>
  <si>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</si>
  <si>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</si>
  <si>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</si>
  <si>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</si>
  <si>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</si>
  <si>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</si>
  <si>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</si>
  <si>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</si>
  <si>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</si>
  <si>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</si>
  <si>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</si>
  <si>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</si>
  <si>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</si>
  <si>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</si>
  <si>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</si>
  <si>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</si>
  <si>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</si>
  <si>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</si>
  <si>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</si>
  <si>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</si>
  <si>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</si>
  <si>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</si>
  <si>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</si>
  <si>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</si>
  <si>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</si>
  <si>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</si>
  <si>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</si>
  <si>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</si>
  <si>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</si>
  <si>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</si>
  <si>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</si>
  <si>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</si>
  <si>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</si>
  <si>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</si>
  <si>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</si>
  <si>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</si>
  <si>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</si>
  <si>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</si>
  <si>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</si>
  <si>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</si>
  <si>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</si>
  <si>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</si>
  <si>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</si>
  <si>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</si>
  <si>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</si>
  <si>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</si>
  <si>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</si>
  <si>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</si>
  <si>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</si>
  <si>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</si>
  <si>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</si>
  <si>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</si>
  <si>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</si>
  <si>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</si>
  <si>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</si>
  <si>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</si>
  <si>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</si>
  <si>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</si>
  <si>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</si>
  <si>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</si>
  <si>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</si>
  <si>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</si>
  <si>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</si>
  <si>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</si>
  <si>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</si>
  <si>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</si>
  <si>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</si>
  <si>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</si>
  <si>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</si>
  <si>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</si>
  <si>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</si>
  <si>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</si>
  <si>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</si>
  <si>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</si>
  <si>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</si>
  <si>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</si>
  <si>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</si>
  <si>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</si>
  <si>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</si>
  <si>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</si>
  <si>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</si>
  <si>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</si>
  <si>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</si>
  <si>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</si>
  <si>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</si>
  <si>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</si>
  <si>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</si>
  <si>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</si>
  <si>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</si>
  <si>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</si>
  <si>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</si>
  <si>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</si>
  <si>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</si>
  <si>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</si>
  <si>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</si>
  <si>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</si>
  <si>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</si>
  <si>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</si>
  <si>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</si>
  <si>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</si>
  <si>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</si>
  <si>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</si>
  <si>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</si>
  <si>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</si>
  <si>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</si>
  <si>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</si>
  <si>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</si>
  <si>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</si>
  <si>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</si>
  <si>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</si>
  <si>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</si>
  <si>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</si>
  <si>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</si>
  <si>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</si>
  <si>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</si>
  <si>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</si>
  <si>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</si>
  <si>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</si>
  <si>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</si>
  <si>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</si>
  <si>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</si>
  <si>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</si>
  <si>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</si>
  <si>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</si>
  <si>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</si>
  <si>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</si>
  <si>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</si>
  <si>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</si>
  <si>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</si>
  <si>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</si>
  <si>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</si>
  <si>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</si>
  <si>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</si>
  <si>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</si>
  <si>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</si>
  <si>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</si>
  <si>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</si>
  <si>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</si>
  <si>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</si>
  <si>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</si>
  <si>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</si>
  <si>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</si>
  <si>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</si>
  <si>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</si>
  <si>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</si>
  <si>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</si>
  <si>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</si>
  <si>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</si>
  <si>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</si>
  <si>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</si>
  <si>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</si>
  <si>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</si>
  <si>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</si>
  <si>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</si>
  <si>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</si>
  <si>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</si>
  <si>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</si>
  <si>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</si>
  <si>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</si>
  <si>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</si>
  <si>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</si>
  <si>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</si>
  <si>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</si>
  <si>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</si>
  <si>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</si>
  <si>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</si>
  <si>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</si>
  <si>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</si>
  <si>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</si>
  <si>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</si>
  <si>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</si>
  <si>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</si>
  <si>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</si>
  <si>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</si>
  <si>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</si>
  <si>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</si>
  <si>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</si>
  <si>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</si>
  <si>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</si>
  <si>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</si>
  <si>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</si>
  <si>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</si>
  <si>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</si>
  <si>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</si>
  <si>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</si>
  <si>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</si>
  <si>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</si>
  <si>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</si>
  <si>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</si>
  <si>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</si>
  <si>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</si>
  <si>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</si>
  <si>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</si>
  <si>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</si>
  <si>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</si>
  <si>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</si>
  <si>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</si>
  <si>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</si>
  <si>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</si>
  <si>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</si>
  <si>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</si>
  <si>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</si>
  <si>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</si>
  <si>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</si>
  <si>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</si>
  <si>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</si>
  <si>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</si>
  <si>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</si>
  <si>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</si>
  <si>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</si>
  <si>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</si>
  <si>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</si>
  <si>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</si>
  <si>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</si>
  <si>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</si>
  <si>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</si>
  <si>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</si>
  <si>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</si>
  <si>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</si>
  <si>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</si>
  <si>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</si>
  <si>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</si>
  <si>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</si>
  <si>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</si>
  <si>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</si>
  <si>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</si>
  <si>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</si>
  <si>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</si>
  <si>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</si>
  <si>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</si>
  <si>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</si>
  <si>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</si>
  <si>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</si>
  <si>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</si>
  <si>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</si>
  <si>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</si>
  <si>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</si>
  <si>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</si>
  <si>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</si>
  <si>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</si>
  <si>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</si>
  <si>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</si>
  <si>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</si>
  <si>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</si>
  <si>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</si>
  <si>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</si>
  <si>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</si>
  <si>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</si>
  <si>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</si>
  <si>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</si>
  <si>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</si>
  <si>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</si>
  <si>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</si>
  <si>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</si>
  <si>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</si>
  <si>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</si>
  <si>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</si>
  <si>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</si>
  <si>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</si>
  <si>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</si>
  <si>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</si>
  <si>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</si>
  <si>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</si>
  <si>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</si>
  <si>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</si>
  <si>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</si>
  <si>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</si>
  <si>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</si>
  <si>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</si>
  <si>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</si>
  <si>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</si>
  <si>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</si>
  <si>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</si>
  <si>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</si>
  <si>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</si>
  <si>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</si>
  <si>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</si>
  <si>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</si>
  <si>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</si>
  <si>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</si>
  <si>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</si>
  <si>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</si>
  <si>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</si>
  <si>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</si>
  <si>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</si>
  <si>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</si>
  <si>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</si>
  <si>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</si>
  <si>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</si>
  <si>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</si>
  <si>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</si>
  <si>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</si>
  <si>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</si>
  <si>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</si>
  <si>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</si>
  <si>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</si>
  <si>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</si>
  <si>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</si>
  <si>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</si>
  <si>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</si>
  <si>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</si>
  <si>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</si>
  <si>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</si>
  <si>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</si>
  <si>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</si>
  <si>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</si>
  <si>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</si>
  <si>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</si>
  <si>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</si>
  <si>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</si>
  <si>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</si>
  <si>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</si>
  <si>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</si>
  <si>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</si>
  <si>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</si>
  <si>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</si>
  <si>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</si>
  <si>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</si>
  <si>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</si>
  <si>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</si>
  <si>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</si>
  <si>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</si>
  <si>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</si>
  <si>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</si>
  <si>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</si>
  <si>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</si>
  <si>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</si>
  <si>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</si>
  <si>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</si>
  <si>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</si>
  <si>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</si>
  <si>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</si>
  <si>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</si>
  <si>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</si>
  <si>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</si>
  <si>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</si>
  <si>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</si>
  <si>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</si>
  <si>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</si>
  <si>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</si>
  <si>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</si>
  <si>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</si>
  <si>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</si>
  <si>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</si>
  <si>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</si>
  <si>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</si>
  <si>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</si>
  <si>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</si>
  <si>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</si>
  <si>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</si>
  <si>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</si>
  <si>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</si>
  <si>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</si>
  <si>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</si>
  <si>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</si>
  <si>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</si>
  <si>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</si>
  <si>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</si>
  <si>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</si>
  <si>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</si>
  <si>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</si>
  <si>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</si>
  <si>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</si>
  <si>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</si>
  <si>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</si>
  <si>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</si>
  <si>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</si>
  <si>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</si>
  <si>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</si>
  <si>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</si>
  <si>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</si>
  <si>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</si>
  <si>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</si>
  <si>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</si>
  <si>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</si>
  <si>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</si>
  <si>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</si>
  <si>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</si>
  <si>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</si>
  <si>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</si>
  <si>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</si>
  <si>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</si>
  <si>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</si>
  <si>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</si>
  <si>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</si>
  <si>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</si>
  <si>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</si>
  <si>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</si>
  <si>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</si>
  <si>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</si>
  <si>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</si>
  <si>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</si>
  <si>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</si>
  <si>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</si>
  <si>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</si>
  <si>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</si>
  <si>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</si>
  <si>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</si>
  <si>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</si>
  <si>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</si>
  <si>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</si>
  <si>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</si>
  <si>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</si>
  <si>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</si>
  <si>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</si>
  <si>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</si>
  <si>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</si>
  <si>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</si>
  <si>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</si>
  <si>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</si>
  <si>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</si>
  <si>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</si>
  <si>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</si>
  <si>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</si>
  <si>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</si>
  <si>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</si>
  <si>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</si>
  <si>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</si>
  <si>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</si>
  <si>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</si>
  <si>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</si>
  <si>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</si>
  <si>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</si>
  <si>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</si>
  <si>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</si>
  <si>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</si>
  <si>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</si>
  <si>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</si>
  <si>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</si>
  <si>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</si>
  <si>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</si>
  <si>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</si>
  <si>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</si>
  <si>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</si>
  <si>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</si>
  <si>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</si>
  <si>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</si>
  <si>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</si>
  <si>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</si>
  <si>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</si>
  <si>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</si>
  <si>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</si>
  <si>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</si>
  <si>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</si>
  <si>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</si>
  <si>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</si>
  <si>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</si>
  <si>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</si>
  <si>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</si>
  <si>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</si>
  <si>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</si>
  <si>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</si>
  <si>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</si>
  <si>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</si>
  <si>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</si>
  <si>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</si>
  <si>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</si>
  <si>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</si>
  <si>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</si>
  <si>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</si>
  <si>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</si>
  <si>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</si>
  <si>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</si>
  <si>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</si>
  <si>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</si>
  <si>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</si>
  <si>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</si>
  <si>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</si>
  <si>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</si>
  <si>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</si>
  <si>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</si>
  <si>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</si>
  <si>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</si>
  <si>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</si>
  <si>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</si>
  <si>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</si>
  <si>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</si>
  <si>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</si>
  <si>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</si>
  <si>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</si>
  <si>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</si>
  <si>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</si>
  <si>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</si>
  <si>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</si>
  <si>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</si>
  <si>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</si>
  <si>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</si>
  <si>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</si>
  <si>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</si>
  <si>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</si>
  <si>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</si>
  <si>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</si>
  <si>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</si>
  <si>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</si>
  <si>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</si>
  <si>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</si>
  <si>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</si>
  <si>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</si>
  <si>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</si>
  <si>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</si>
  <si>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</si>
  <si>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</si>
  <si>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</si>
  <si>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</si>
  <si>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</si>
  <si>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</si>
  <si>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</si>
  <si>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</si>
  <si>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</si>
  <si>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</si>
  <si>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</si>
  <si>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</si>
  <si>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</si>
  <si>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</si>
  <si>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</si>
  <si>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</si>
  <si>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</si>
  <si>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</si>
  <si>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</si>
  <si>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</si>
  <si>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</si>
  <si>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</si>
  <si>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</si>
  <si>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</si>
  <si>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</si>
  <si>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</si>
  <si>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</si>
  <si>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</si>
  <si>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</si>
  <si>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</si>
  <si>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</si>
  <si>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</si>
  <si>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</si>
  <si>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</si>
  <si>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</si>
  <si>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</si>
  <si>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</si>
  <si>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</si>
  <si>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</si>
  <si>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</si>
  <si>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</si>
  <si>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</si>
  <si>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</si>
  <si>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</si>
  <si>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</si>
  <si>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</si>
  <si>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</si>
  <si>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</si>
  <si>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</si>
  <si>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</si>
  <si>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</si>
  <si>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</si>
  <si>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</si>
  <si>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</si>
  <si>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</si>
  <si>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</si>
  <si>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</si>
  <si>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</si>
  <si>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</si>
  <si>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</si>
  <si>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</si>
  <si>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</si>
  <si>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</si>
  <si>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</si>
  <si>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</si>
  <si>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</si>
  <si>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</si>
  <si>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</si>
  <si>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</si>
  <si>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</si>
  <si>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</si>
  <si>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</si>
  <si>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</si>
  <si>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</si>
  <si>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</si>
  <si>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</si>
  <si>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</si>
  <si>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</si>
  <si>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</si>
  <si>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</si>
  <si>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</si>
  <si>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</si>
  <si>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</si>
  <si>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</si>
  <si>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</si>
  <si>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</si>
  <si>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</si>
  <si>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</si>
  <si>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</si>
  <si>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</si>
  <si>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</si>
  <si>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</si>
  <si>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</si>
  <si>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</si>
  <si>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</si>
  <si>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</si>
  <si>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</si>
  <si>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</si>
  <si>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</si>
  <si>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</si>
  <si>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</si>
  <si>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</si>
  <si>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</si>
  <si>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</si>
  <si>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</si>
  <si>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</si>
  <si>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</si>
  <si>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</si>
  <si>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</si>
  <si>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</si>
  <si>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</si>
  <si>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</si>
  <si>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</si>
  <si>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</si>
  <si>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</si>
  <si>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</si>
  <si>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</si>
  <si>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</si>
  <si>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</si>
  <si>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</si>
  <si>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</si>
  <si>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</si>
  <si>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</si>
  <si>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</si>
  <si>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</si>
  <si>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</si>
  <si>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</si>
  <si>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</si>
  <si>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</si>
  <si>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</si>
  <si>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</si>
  <si>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</si>
  <si>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</si>
  <si>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</si>
  <si>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</si>
  <si>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</si>
  <si>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</si>
  <si>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</si>
  <si>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</si>
  <si>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</si>
  <si>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</si>
  <si>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</si>
  <si>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</si>
  <si>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</si>
  <si>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</si>
  <si>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</si>
  <si>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</si>
  <si>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</si>
  <si>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</si>
  <si>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</si>
  <si>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</si>
  <si>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</si>
  <si>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</si>
  <si>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</si>
  <si>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</si>
  <si>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</si>
  <si>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</si>
  <si>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</si>
  <si>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</si>
  <si>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</si>
  <si>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</si>
  <si>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</si>
  <si>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</si>
  <si>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</si>
  <si>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</si>
  <si>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</si>
  <si>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</si>
  <si>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</si>
  <si>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</si>
  <si>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</si>
  <si>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</si>
  <si>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</si>
  <si>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</si>
  <si>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</si>
  <si>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</si>
  <si>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</si>
  <si>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</si>
  <si>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</si>
  <si>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</si>
  <si>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</si>
  <si>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</si>
  <si>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</si>
  <si>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</si>
  <si>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</si>
  <si>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</si>
  <si>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</si>
  <si>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</si>
  <si>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</si>
  <si>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</si>
  <si>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</si>
  <si>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</si>
  <si>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</si>
  <si>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</si>
  <si>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</si>
  <si>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</si>
  <si>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</si>
  <si>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</si>
  <si>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</si>
  <si>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</si>
  <si>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</si>
  <si>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</si>
  <si>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</si>
  <si>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</si>
  <si>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</si>
  <si>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</si>
  <si>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</si>
  <si>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</si>
  <si>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</si>
  <si>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</si>
  <si>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</si>
  <si>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</si>
  <si>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</si>
  <si>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</si>
  <si>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</si>
  <si>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</si>
  <si>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</si>
  <si>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</si>
  <si>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</si>
  <si>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</si>
  <si>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</si>
  <si>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</si>
  <si>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</si>
  <si>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</si>
  <si>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</si>
  <si>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</si>
  <si>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</si>
  <si>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</si>
  <si>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</si>
  <si>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</si>
  <si>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</si>
  <si>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</si>
  <si>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</si>
  <si>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</si>
  <si>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</si>
  <si>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</si>
  <si>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</si>
  <si>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</si>
  <si>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</si>
  <si>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</si>
  <si>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</si>
  <si>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</si>
  <si>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</si>
  <si>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</si>
  <si>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</si>
  <si>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</si>
  <si>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</si>
  <si>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</si>
  <si>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</si>
  <si>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</si>
  <si>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</si>
  <si>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</si>
  <si>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</si>
  <si>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</si>
  <si>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</si>
  <si>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</si>
  <si>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</si>
  <si>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</si>
  <si>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</si>
  <si>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</si>
  <si>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</si>
  <si>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</si>
  <si>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</si>
  <si>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</si>
  <si>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</si>
  <si>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</si>
  <si>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</si>
  <si>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</si>
  <si>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</si>
  <si>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</si>
  <si>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</si>
  <si>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</si>
  <si>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</si>
  <si>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</si>
  <si>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</si>
  <si>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</si>
  <si>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</si>
  <si>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</si>
  <si>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</si>
  <si>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</si>
  <si>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</si>
  <si>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</si>
  <si>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</si>
  <si>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</si>
  <si>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</si>
  <si>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</si>
  <si>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</si>
  <si>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</si>
  <si>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</si>
  <si>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</si>
  <si>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</si>
  <si>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</si>
  <si>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</si>
  <si>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</si>
  <si>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</si>
  <si>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</si>
  <si>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</si>
  <si>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</si>
  <si>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</si>
  <si>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</si>
  <si>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</si>
  <si>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</si>
  <si>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</si>
  <si>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</si>
  <si>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</si>
  <si>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</si>
  <si>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</si>
  <si>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</si>
  <si>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</si>
  <si>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</si>
  <si>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</si>
  <si>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</si>
  <si>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</si>
  <si>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</si>
  <si>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</si>
  <si>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</si>
  <si>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</si>
  <si>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</si>
  <si>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</si>
  <si>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</si>
  <si>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</si>
  <si>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</si>
  <si>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</si>
  <si>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</si>
  <si>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</si>
  <si>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</si>
  <si>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</si>
  <si>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</si>
  <si>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</si>
  <si>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</si>
  <si>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</si>
  <si>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</si>
  <si>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</si>
  <si>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</si>
  <si>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</si>
  <si>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</si>
  <si>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</si>
  <si>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</si>
  <si>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</si>
  <si>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</si>
  <si>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</si>
  <si>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</si>
  <si>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</si>
  <si>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</si>
  <si>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</si>
  <si>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</si>
  <si>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</si>
  <si>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</si>
  <si>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</si>
  <si>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</si>
  <si>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</si>
  <si>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</si>
  <si>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</si>
  <si>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</si>
  <si>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</si>
  <si>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</si>
  <si>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</si>
  <si>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</si>
  <si>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</si>
  <si>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</si>
  <si>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</si>
  <si>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</si>
  <si>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</si>
  <si>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</si>
  <si>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</si>
  <si>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</si>
  <si>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</si>
  <si>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</si>
  <si>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</si>
  <si>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</si>
  <si>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</si>
  <si>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</si>
  <si>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</si>
  <si>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</si>
  <si>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</si>
  <si>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</si>
  <si>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</si>
  <si>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</si>
  <si>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</si>
  <si>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</si>
  <si>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</si>
  <si>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</si>
  <si>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</si>
  <si>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</si>
  <si>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</si>
  <si>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</si>
  <si>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</si>
  <si>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</si>
  <si>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</si>
  <si>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</si>
  <si>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</si>
  <si>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</si>
  <si>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</si>
  <si>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</si>
  <si>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</si>
  <si>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</si>
  <si>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</si>
  <si>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</si>
  <si>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</si>
  <si>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</si>
  <si>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</si>
  <si>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</si>
  <si>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</si>
  <si>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</si>
  <si>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</si>
  <si>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</si>
  <si>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</si>
  <si>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</si>
  <si>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</si>
  <si>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</si>
  <si>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</si>
  <si>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</si>
  <si>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</si>
  <si>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</si>
  <si>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</si>
  <si>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</si>
  <si>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</si>
  <si>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</si>
  <si>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</si>
  <si>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</si>
  <si>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</si>
  <si>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</si>
  <si>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</si>
  <si>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</si>
  <si>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</si>
  <si>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</si>
  <si>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</si>
  <si>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</si>
  <si>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</si>
  <si>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</si>
  <si>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</si>
  <si>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</si>
  <si>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</si>
  <si>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</si>
  <si>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</si>
  <si>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</si>
  <si>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</si>
  <si>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</si>
  <si>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</si>
  <si>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</si>
  <si>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</si>
  <si>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</si>
  <si>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</si>
  <si>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</si>
  <si>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</si>
  <si>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</si>
  <si>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</si>
  <si>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</si>
  <si>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</si>
  <si>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</si>
  <si>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</si>
  <si>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</si>
  <si>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</si>
  <si>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</si>
  <si>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</si>
  <si>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</si>
  <si>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</si>
  <si>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</si>
  <si>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</si>
  <si>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</si>
  <si>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</si>
  <si>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</si>
  <si>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</si>
  <si>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</si>
  <si>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</si>
  <si>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</si>
  <si>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</si>
  <si>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</si>
  <si>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</si>
  <si>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</si>
  <si>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</si>
  <si>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</si>
  <si>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</si>
  <si>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</si>
  <si>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</si>
  <si>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</si>
  <si>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</si>
  <si>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</si>
  <si>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</si>
  <si>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</si>
  <si>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</si>
  <si>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</si>
  <si>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</si>
  <si>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</si>
  <si>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</si>
  <si>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</si>
  <si>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</si>
  <si>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</si>
  <si>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</si>
  <si>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</si>
  <si>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</si>
  <si>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</si>
  <si>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</si>
  <si>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</si>
  <si>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</si>
  <si>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</si>
  <si>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</si>
  <si>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</si>
  <si>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</si>
  <si>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</si>
  <si>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</si>
  <si>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</si>
  <si>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</si>
  <si>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</si>
  <si>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</si>
  <si>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</si>
  <si>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</si>
  <si>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</si>
  <si>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</si>
  <si>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</si>
  <si>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</si>
  <si>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</si>
  <si>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</si>
  <si>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</si>
  <si>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</si>
  <si>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</si>
  <si>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</si>
  <si>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</si>
  <si>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</si>
  <si>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</si>
  <si>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</si>
  <si>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</si>
  <si>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</si>
  <si>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</si>
  <si>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</si>
  <si>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</si>
  <si>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</si>
  <si>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</si>
  <si>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</si>
  <si>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</si>
  <si>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</si>
  <si>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</si>
  <si>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</si>
  <si>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</si>
  <si>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</si>
  <si>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</si>
  <si>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</si>
  <si>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</si>
  <si>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</si>
  <si>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</si>
  <si>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</si>
  <si>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</si>
  <si>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</si>
  <si>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</si>
  <si>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</si>
  <si>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</si>
  <si>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</si>
  <si>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</si>
  <si>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</si>
  <si>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</si>
  <si>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</si>
  <si>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</si>
  <si>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</si>
  <si>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</si>
  <si>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</si>
  <si>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</si>
  <si>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</si>
  <si>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</si>
  <si>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</si>
  <si>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</si>
  <si>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</si>
  <si>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</si>
  <si>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</si>
  <si>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</si>
  <si>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</si>
  <si>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</si>
  <si>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</si>
  <si>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</si>
  <si>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</si>
  <si>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</si>
  <si>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</si>
  <si>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</si>
  <si>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</si>
  <si>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</si>
  <si>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</si>
  <si>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</si>
  <si>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</si>
  <si>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</si>
  <si>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</si>
  <si>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</si>
  <si>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</si>
  <si>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</si>
  <si>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</si>
  <si>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</si>
  <si>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</si>
  <si>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</si>
  <si>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</si>
  <si>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</si>
  <si>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</si>
  <si>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</si>
  <si>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</si>
  <si>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</si>
  <si>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</si>
  <si>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</si>
  <si>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</si>
  <si>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</si>
  <si>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</si>
  <si>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</si>
  <si>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</si>
  <si>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</si>
  <si>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</si>
  <si>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</si>
  <si>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</si>
  <si>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</si>
  <si>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</si>
  <si>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</si>
  <si>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</si>
  <si>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</si>
  <si>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</si>
  <si>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</si>
  <si>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</si>
  <si>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</si>
  <si>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</si>
  <si>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</si>
  <si>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</si>
  <si>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</si>
  <si>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</si>
  <si>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</si>
  <si>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</si>
  <si>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</si>
  <si>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</si>
  <si>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</si>
  <si>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</si>
  <si>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</si>
  <si>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</si>
  <si>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</si>
  <si>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</si>
  <si>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</si>
  <si>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</si>
  <si>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</si>
  <si>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</si>
  <si>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</si>
  <si>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</si>
  <si>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</si>
  <si>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</si>
  <si>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</si>
  <si>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</si>
  <si>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</si>
  <si>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</si>
  <si>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</si>
  <si>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</si>
  <si>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</si>
  <si>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</si>
  <si>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</si>
  <si>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</si>
  <si>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</si>
  <si>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</si>
  <si>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</si>
  <si>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</si>
  <si>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</si>
  <si>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</si>
  <si>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</si>
  <si>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</si>
  <si>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</si>
  <si>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</si>
  <si>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</si>
  <si>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</si>
  <si>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</si>
  <si>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</si>
  <si>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</si>
  <si>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</si>
  <si>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</si>
  <si>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</si>
  <si>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</si>
  <si>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</si>
  <si>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</si>
  <si>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</si>
  <si>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</si>
  <si>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</si>
  <si>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</si>
  <si>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</si>
  <si>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</si>
  <si>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</si>
  <si>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</si>
  <si>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</si>
  <si>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</si>
  <si>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</si>
  <si>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</si>
  <si>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</si>
  <si>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</si>
  <si>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</si>
  <si>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</si>
  <si>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</si>
  <si>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</si>
  <si>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</si>
  <si>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</si>
  <si>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</si>
  <si>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</si>
  <si>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</si>
  <si>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</si>
  <si>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</si>
  <si>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</si>
  <si>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</si>
  <si>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</si>
  <si>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</si>
  <si>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</si>
  <si>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</si>
  <si>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</si>
  <si>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</si>
  <si>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</si>
  <si>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</si>
  <si>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</si>
  <si>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</si>
  <si>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</si>
  <si>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</si>
  <si>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</si>
  <si>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</si>
  <si>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</si>
  <si>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</si>
  <si>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</si>
  <si>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</si>
  <si>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</si>
  <si>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</si>
  <si>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</si>
  <si>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</si>
  <si>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</si>
  <si>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</si>
  <si>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</si>
  <si>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</si>
  <si>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</si>
  <si>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</si>
  <si>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</si>
  <si>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</si>
  <si>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</si>
  <si>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</si>
  <si>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</si>
  <si>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</si>
  <si>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</si>
  <si>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</si>
  <si>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</si>
  <si>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</si>
  <si>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</si>
  <si>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</si>
  <si>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</si>
  <si>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</si>
  <si>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</si>
  <si>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</si>
  <si>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</si>
  <si>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</si>
  <si>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</si>
  <si>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</si>
  <si>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</si>
  <si>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</si>
  <si>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</si>
  <si>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</si>
  <si>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</si>
  <si>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</si>
  <si>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</si>
  <si>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</si>
  <si>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</si>
  <si>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</si>
  <si>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</si>
  <si>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</si>
  <si>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</si>
  <si>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</si>
  <si>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</si>
  <si>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</si>
  <si>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</si>
  <si>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</si>
  <si>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</si>
  <si>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</si>
  <si>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</si>
  <si>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</si>
  <si>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</si>
  <si>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</si>
  <si>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</si>
  <si>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</si>
  <si>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</si>
  <si>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</si>
  <si>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</si>
  <si>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</si>
  <si>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</si>
  <si>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</si>
  <si>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</si>
  <si>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</si>
  <si>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</si>
  <si>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</si>
  <si>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</si>
  <si>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</si>
  <si>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</si>
  <si>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</si>
  <si>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</si>
  <si>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</si>
  <si>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</si>
  <si>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</si>
  <si>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</si>
  <si>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</si>
  <si>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</si>
  <si>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</si>
  <si>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</si>
  <si>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</si>
  <si>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</si>
  <si>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</si>
  <si>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</si>
  <si>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</si>
  <si>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</si>
  <si>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</si>
  <si>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</si>
  <si>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</si>
  <si>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</si>
  <si>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</si>
  <si>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</si>
  <si>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</si>
  <si>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</si>
  <si>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</si>
  <si>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</si>
  <si>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</si>
  <si>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</si>
  <si>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</si>
  <si>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</si>
  <si>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</si>
  <si>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</si>
  <si>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</si>
  <si>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</si>
  <si>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</si>
  <si>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</si>
  <si>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</si>
  <si>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</si>
  <si>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</si>
  <si>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</si>
  <si>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</si>
  <si>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</si>
  <si>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</si>
  <si>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</si>
  <si>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</si>
  <si>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</si>
  <si>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</si>
  <si>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</si>
  <si>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</si>
  <si>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</si>
  <si>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</si>
  <si>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</si>
  <si>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</si>
  <si>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</si>
  <si>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</si>
  <si>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</si>
  <si>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</si>
  <si>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</si>
  <si>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</si>
  <si>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</si>
  <si>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</si>
  <si>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</si>
  <si>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</si>
  <si>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</si>
  <si>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</si>
  <si>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</si>
  <si>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</si>
  <si>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</si>
  <si>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</si>
  <si>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</si>
  <si>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</si>
  <si>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</si>
  <si>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</si>
  <si>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</si>
  <si>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</si>
  <si>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</si>
  <si>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</si>
  <si>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</si>
  <si>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</si>
  <si>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</si>
  <si>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</si>
  <si>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</si>
  <si>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</si>
  <si>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</si>
  <si>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</si>
  <si>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</si>
  <si>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</si>
  <si>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</si>
  <si>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</si>
  <si>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</si>
  <si>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</si>
  <si>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</si>
  <si>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</si>
  <si>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</si>
  <si>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</si>
  <si>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</si>
  <si>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</si>
  <si>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</si>
  <si>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</si>
  <si>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</si>
  <si>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</si>
  <si>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</si>
  <si>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</si>
  <si>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</si>
  <si>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</si>
  <si>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</si>
  <si>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</si>
  <si>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</si>
  <si>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</si>
  <si>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</si>
  <si>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</si>
  <si>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</si>
  <si>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</si>
  <si>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</si>
  <si>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</si>
  <si>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</si>
  <si>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</si>
  <si>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</si>
  <si>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</si>
  <si>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</si>
  <si>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</si>
  <si>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</si>
  <si>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</si>
  <si>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</si>
  <si>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</si>
  <si>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</si>
  <si>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</si>
  <si>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</si>
  <si>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</si>
  <si>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</si>
  <si>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</si>
  <si>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</si>
  <si>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</si>
  <si>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</si>
  <si>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</si>
  <si>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</si>
  <si>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</si>
  <si>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</si>
  <si>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</si>
  <si>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</si>
  <si>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</si>
  <si>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</si>
  <si>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</si>
  <si>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</si>
  <si>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</si>
  <si>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</si>
  <si>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</si>
  <si>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</si>
  <si>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</si>
  <si>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</si>
  <si>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</si>
  <si>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</si>
  <si>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</si>
  <si>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</si>
  <si>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</si>
  <si>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</si>
  <si>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</si>
  <si>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</si>
  <si>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</si>
  <si>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</si>
  <si>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</si>
  <si>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</si>
  <si>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</si>
  <si>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</si>
  <si>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</si>
  <si>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</si>
  <si>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</si>
  <si>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</si>
  <si>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</si>
  <si>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</si>
  <si>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</si>
  <si>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</si>
  <si>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</si>
  <si>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</si>
  <si>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</si>
  <si>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</si>
  <si>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</si>
  <si>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</si>
  <si>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</si>
  <si>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</si>
  <si>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</si>
  <si>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</si>
  <si>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</si>
  <si>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</si>
  <si>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</si>
  <si>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</si>
  <si>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</si>
  <si>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</si>
  <si>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</si>
  <si>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</si>
  <si>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</si>
  <si>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</si>
  <si>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</si>
  <si>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</si>
  <si>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</si>
  <si>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</si>
  <si>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</si>
  <si>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</si>
  <si>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</si>
  <si>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</si>
  <si>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</si>
  <si>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</si>
  <si>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</si>
  <si>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</si>
  <si>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</si>
  <si>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</si>
  <si>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</si>
  <si>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</si>
  <si>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</si>
  <si>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</si>
  <si>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</si>
  <si>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</si>
  <si>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</si>
  <si>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</si>
  <si>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</si>
  <si>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</si>
  <si>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</si>
  <si>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</si>
  <si>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</si>
  <si>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</si>
  <si>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</si>
  <si>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</si>
  <si>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</si>
  <si>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</si>
  <si>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</si>
  <si>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</si>
  <si>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</si>
  <si>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</si>
  <si>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</si>
  <si>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</si>
  <si>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</si>
  <si>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</si>
  <si>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</si>
  <si>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</si>
  <si>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</si>
  <si>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</si>
  <si>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</si>
  <si>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</si>
  <si>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</si>
  <si>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</si>
  <si>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</si>
  <si>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</si>
  <si>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</si>
  <si>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</si>
  <si>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</si>
  <si>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</si>
  <si>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</si>
  <si>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</si>
  <si>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</si>
  <si>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</si>
  <si>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</si>
  <si>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</si>
  <si>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</si>
  <si>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</si>
  <si>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</si>
  <si>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</si>
  <si>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</si>
  <si>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</si>
  <si>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</si>
  <si>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</si>
  <si>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</si>
  <si>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</si>
  <si>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</si>
  <si>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</si>
  <si>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</si>
  <si>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</si>
  <si>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</si>
  <si>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</si>
  <si>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</si>
  <si>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</si>
  <si>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</si>
  <si>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</si>
  <si>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</si>
  <si>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</si>
  <si>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</si>
  <si>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</si>
  <si>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</si>
  <si>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</si>
  <si>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</si>
  <si>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</si>
  <si>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</si>
  <si>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</si>
  <si>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</si>
  <si>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</si>
  <si>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</si>
  <si>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</si>
  <si>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</si>
  <si>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</si>
  <si>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</si>
  <si>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</si>
  <si>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</si>
  <si>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</si>
  <si>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</si>
  <si>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</si>
  <si>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</si>
  <si>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</si>
  <si>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</si>
  <si>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</si>
  <si>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</si>
  <si>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</si>
  <si>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</si>
  <si>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</si>
  <si>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</si>
  <si>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</si>
  <si>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</si>
  <si>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</si>
  <si>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</si>
  <si>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</si>
  <si>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</si>
  <si>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</si>
  <si>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</si>
  <si>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</si>
  <si>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</si>
  <si>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</si>
  <si>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</si>
  <si>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</si>
  <si>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</si>
  <si>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</si>
  <si>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</si>
  <si>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</si>
  <si>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</si>
  <si>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</si>
  <si>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</si>
  <si>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</si>
  <si>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</si>
  <si>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</si>
  <si>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</si>
  <si>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</si>
  <si>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</si>
  <si>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</si>
  <si>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</si>
  <si>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</si>
  <si>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</si>
  <si>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</si>
  <si>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</si>
  <si>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</si>
  <si>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</si>
  <si>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</si>
  <si>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</si>
  <si>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</si>
  <si>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</si>
  <si>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</si>
  <si>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</si>
  <si>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</si>
  <si>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</si>
  <si>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</si>
  <si>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</si>
  <si>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</si>
  <si>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</si>
  <si>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</si>
  <si>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</si>
  <si>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</si>
  <si>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</si>
  <si>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</si>
  <si>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</si>
  <si>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</si>
  <si>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</si>
  <si>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</si>
  <si>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</si>
  <si>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</si>
  <si>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</si>
  <si>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</si>
  <si>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</si>
  <si>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</si>
  <si>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</si>
  <si>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</si>
  <si>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</si>
  <si>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</si>
  <si>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</si>
  <si>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</si>
  <si>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</si>
  <si>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</si>
  <si>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</si>
  <si>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</si>
  <si>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</si>
  <si>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</si>
  <si>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</si>
  <si>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</si>
  <si>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</si>
  <si>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</si>
  <si>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</si>
  <si>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</si>
  <si>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</si>
  <si>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</si>
  <si>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</si>
  <si>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</si>
  <si>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</si>
  <si>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</si>
  <si>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</si>
  <si>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</si>
  <si>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</si>
  <si>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</si>
  <si>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</si>
  <si>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</si>
  <si>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</si>
  <si>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</si>
  <si>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</si>
  <si>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</si>
  <si>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</si>
  <si>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</si>
  <si>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</si>
  <si>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</si>
  <si>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</si>
  <si>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</si>
  <si>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</si>
  <si>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</si>
  <si>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</si>
  <si>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</si>
  <si>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</si>
  <si>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</si>
  <si>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</si>
  <si>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</si>
  <si>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</si>
  <si>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</si>
  <si>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</si>
  <si>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</si>
  <si>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</si>
  <si>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</si>
  <si>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</si>
  <si>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</si>
  <si>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</si>
  <si>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</si>
  <si>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</si>
  <si>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</si>
  <si>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</si>
  <si>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</si>
  <si>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</si>
  <si>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</si>
  <si>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</si>
  <si>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</si>
  <si>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</si>
  <si>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</si>
  <si>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</si>
  <si>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</si>
  <si>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</si>
  <si>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</si>
  <si>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</si>
  <si>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</si>
  <si>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</si>
  <si>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</si>
  <si>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</si>
  <si>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</si>
  <si>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</si>
  <si>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</si>
  <si>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</si>
  <si>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</si>
  <si>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</si>
  <si>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</si>
  <si>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</si>
  <si>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</si>
  <si>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</si>
  <si>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</si>
  <si>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</si>
  <si>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</si>
  <si>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</si>
  <si>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</si>
  <si>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</si>
  <si>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</si>
  <si>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</si>
  <si>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</si>
  <si>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</si>
  <si>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</si>
  <si>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</si>
  <si>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</si>
  <si>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</si>
  <si>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</si>
  <si>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</si>
  <si>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</si>
  <si>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</si>
  <si>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</si>
  <si>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</si>
  <si>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</si>
  <si>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</si>
  <si>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</si>
  <si>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</si>
  <si>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</si>
  <si>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</si>
  <si>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</si>
  <si>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</si>
  <si>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</si>
  <si>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</si>
  <si>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</si>
  <si>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</si>
  <si>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</si>
  <si>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</si>
  <si>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</si>
  <si>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</si>
  <si>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</si>
  <si>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</si>
  <si>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</si>
  <si>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</si>
  <si>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</si>
  <si>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</si>
  <si>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</si>
  <si>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</si>
  <si>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</si>
  <si>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</si>
  <si>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</si>
  <si>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</si>
  <si>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</si>
  <si>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</si>
  <si>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</si>
  <si>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</si>
  <si>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</si>
  <si>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</si>
  <si>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</si>
  <si>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</si>
  <si>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</si>
  <si>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</si>
  <si>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</si>
  <si>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</si>
  <si>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</si>
  <si>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</si>
  <si>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</si>
  <si>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</si>
  <si>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</si>
  <si>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</si>
  <si>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</si>
  <si>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</si>
  <si>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</si>
  <si>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</si>
  <si>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</si>
  <si>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</si>
  <si>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</si>
  <si>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</si>
  <si>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</si>
  <si>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</si>
  <si>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</si>
  <si>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</si>
  <si>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</si>
  <si>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</si>
  <si>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</si>
  <si>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</si>
  <si>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</si>
  <si>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</si>
  <si>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</si>
  <si>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</si>
  <si>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</si>
  <si>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</si>
  <si>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</si>
  <si>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</si>
  <si>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</si>
  <si>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</si>
  <si>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</si>
  <si>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</si>
  <si>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</si>
  <si>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</si>
  <si>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</si>
  <si>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</si>
  <si>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</si>
  <si>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</si>
  <si>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</si>
  <si>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</si>
  <si>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</si>
  <si>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</si>
  <si>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</si>
  <si>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</si>
  <si>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</si>
  <si>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</si>
  <si>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</si>
  <si>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</si>
  <si>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</si>
  <si>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</si>
  <si>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</si>
  <si>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</si>
  <si>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</si>
  <si>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</si>
  <si>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</si>
  <si>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</si>
  <si>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</si>
  <si>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</si>
  <si>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</si>
  <si>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</si>
  <si>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</si>
  <si>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</si>
  <si>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</si>
  <si>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</si>
  <si>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</si>
  <si>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</si>
  <si>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</si>
  <si>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</si>
  <si>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</si>
  <si>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</si>
  <si>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</si>
  <si>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</si>
  <si>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</si>
  <si>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</si>
  <si>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</si>
  <si>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</si>
  <si>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</si>
  <si>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</si>
  <si>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</si>
  <si>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</si>
  <si>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</si>
  <si>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</si>
  <si>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</si>
  <si>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</si>
  <si>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</si>
  <si>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</si>
  <si>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</si>
  <si>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</si>
  <si>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</si>
  <si>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</si>
  <si>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</si>
  <si>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</si>
  <si>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</si>
  <si>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</si>
  <si>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</si>
  <si>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</si>
  <si>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</si>
  <si>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</si>
  <si>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</si>
  <si>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</si>
  <si>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</si>
  <si>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</si>
  <si>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</si>
  <si>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</si>
  <si>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</si>
  <si>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</si>
  <si>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</si>
  <si>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</si>
  <si>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</si>
  <si>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</si>
  <si>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</si>
  <si>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</si>
  <si>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</si>
  <si>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</si>
  <si>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</si>
  <si>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</si>
  <si>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</si>
  <si>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</si>
  <si>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</si>
  <si>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</si>
  <si>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</si>
  <si>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</si>
  <si>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</si>
  <si>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</si>
  <si>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</si>
  <si>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</si>
  <si>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</si>
  <si>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</si>
  <si>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</si>
  <si>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</si>
  <si>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</si>
  <si>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</si>
  <si>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</si>
  <si>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</si>
  <si>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</si>
  <si>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</si>
  <si>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</si>
  <si>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</si>
  <si>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</si>
  <si>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</si>
  <si>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</si>
  <si>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</si>
  <si>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</si>
  <si>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</si>
  <si>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</si>
  <si>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</si>
  <si>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</si>
  <si>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</si>
  <si>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</si>
  <si>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</si>
  <si>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</si>
  <si>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</si>
  <si>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</si>
  <si>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</si>
  <si>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</si>
  <si>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</si>
  <si>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</si>
  <si>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</si>
  <si>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</si>
  <si>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</si>
  <si>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</si>
  <si>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</si>
  <si>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</si>
  <si>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</si>
  <si>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</si>
  <si>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</si>
  <si>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</si>
  <si>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</si>
  <si>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</si>
  <si>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</si>
  <si>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</si>
  <si>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</si>
  <si>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</si>
  <si>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</si>
  <si>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</si>
  <si>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</si>
  <si>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</si>
  <si>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</si>
  <si>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</si>
  <si>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</si>
  <si>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</si>
  <si>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</si>
  <si>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</si>
  <si>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</si>
  <si>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</si>
  <si>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</si>
  <si>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</si>
  <si>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</si>
  <si>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</si>
  <si>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</si>
  <si>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</si>
  <si>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</si>
  <si>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</si>
  <si>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</si>
  <si>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</si>
  <si>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</si>
  <si>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</si>
  <si>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</si>
  <si>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</si>
  <si>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</si>
  <si>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</si>
  <si>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</si>
  <si>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</si>
  <si>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</si>
  <si>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</si>
  <si>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</si>
  <si>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</si>
  <si>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</si>
  <si>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</si>
  <si>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</si>
  <si>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</si>
  <si>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</si>
  <si>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</si>
  <si>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</si>
  <si>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</si>
  <si>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</si>
  <si>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</si>
  <si>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</si>
  <si>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</si>
  <si>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</si>
  <si>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</si>
  <si>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</si>
  <si>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</si>
  <si>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</si>
  <si>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</si>
  <si>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</si>
  <si>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</si>
  <si>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</si>
  <si>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</si>
  <si>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</si>
  <si>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</si>
  <si>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</si>
  <si>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</si>
  <si>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</si>
  <si>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</si>
  <si>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</si>
  <si>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</si>
  <si>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</si>
  <si>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</si>
  <si>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</si>
  <si>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</si>
  <si>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</si>
  <si>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</si>
  <si>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</si>
  <si>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</si>
  <si>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</si>
  <si>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</si>
  <si>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</si>
  <si>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</si>
  <si>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</si>
  <si>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</si>
  <si>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</si>
  <si>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</si>
  <si>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</si>
  <si>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</si>
  <si>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</si>
  <si>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</si>
  <si>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</si>
  <si>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</si>
  <si>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</si>
  <si>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</si>
  <si>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</si>
  <si>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</si>
  <si>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</si>
  <si>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</si>
  <si>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</si>
  <si>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</si>
  <si>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</si>
  <si>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</si>
  <si>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</si>
  <si>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</si>
  <si>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</si>
  <si>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</si>
  <si>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</si>
  <si>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</si>
  <si>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</si>
  <si>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</si>
  <si>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</si>
  <si>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</si>
  <si>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</si>
  <si>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</si>
  <si>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</si>
  <si>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</si>
  <si>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</si>
  <si>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</si>
  <si>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</si>
  <si>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</si>
  <si>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</si>
  <si>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</si>
  <si>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</si>
  <si>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</si>
  <si>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</si>
  <si>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</si>
  <si>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</si>
  <si>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</si>
  <si>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</si>
  <si>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</si>
  <si>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</si>
  <si>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</si>
  <si>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</si>
  <si>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</si>
  <si>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</si>
  <si>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</si>
  <si>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</si>
  <si>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</si>
  <si>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</si>
  <si>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</si>
  <si>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</si>
  <si>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</si>
  <si>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</si>
  <si>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</si>
  <si>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</si>
  <si>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</si>
  <si>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</si>
  <si>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</si>
  <si>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</si>
  <si>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</si>
  <si>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</si>
  <si>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</si>
  <si>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</si>
  <si>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</si>
  <si>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</si>
  <si>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</si>
  <si>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</si>
  <si>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</si>
  <si>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</si>
  <si>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</si>
  <si>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</si>
  <si>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</si>
  <si>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</si>
  <si>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</si>
  <si>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</si>
  <si>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</si>
  <si>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</si>
  <si>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</si>
  <si>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</si>
  <si>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</si>
  <si>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</si>
  <si>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</si>
  <si>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</si>
  <si>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</si>
  <si>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</si>
  <si>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</si>
  <si>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</si>
  <si>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</si>
  <si>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</si>
  <si>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</si>
  <si>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</si>
  <si>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</si>
  <si>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</si>
  <si>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</si>
  <si>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</si>
  <si>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</si>
  <si>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</si>
  <si>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</si>
  <si>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</si>
  <si>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</si>
  <si>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</si>
  <si>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</si>
  <si>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</si>
  <si>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</si>
  <si>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</si>
  <si>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</si>
  <si>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</si>
  <si>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</si>
  <si>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</si>
  <si>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</si>
  <si>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</si>
  <si>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</si>
  <si>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</si>
  <si>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</si>
  <si>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</si>
  <si>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</si>
  <si>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</si>
  <si>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</si>
  <si>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</si>
  <si>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</si>
  <si>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</si>
  <si>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</si>
  <si>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</si>
  <si>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</si>
  <si>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</si>
  <si>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</si>
  <si>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</si>
  <si>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</si>
  <si>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</si>
  <si>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</si>
  <si>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</si>
  <si>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</si>
  <si>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</si>
  <si>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</si>
  <si>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</si>
  <si>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</si>
  <si>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</si>
  <si>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</si>
  <si>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</si>
  <si>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</si>
  <si>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</si>
  <si>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</si>
  <si>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</si>
  <si>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</si>
  <si>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</si>
  <si>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</si>
  <si>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</si>
  <si>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</si>
  <si>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</si>
  <si>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</si>
  <si>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</si>
  <si>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</si>
  <si>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</si>
  <si>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</si>
  <si>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</si>
  <si>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</si>
  <si>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</si>
  <si>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</si>
  <si>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</si>
  <si>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</si>
  <si>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</si>
  <si>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</si>
  <si>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</si>
  <si>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</si>
  <si>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</si>
  <si>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</si>
  <si>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</si>
  <si>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</si>
  <si>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</si>
  <si>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</si>
  <si>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</si>
  <si>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</si>
  <si>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</si>
  <si>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</si>
  <si>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</si>
  <si>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</si>
  <si>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</si>
  <si>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</si>
  <si>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</si>
  <si>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</si>
  <si>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</si>
  <si>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</si>
  <si>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</si>
  <si>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</si>
  <si>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</si>
  <si>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</si>
  <si>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</si>
  <si>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</si>
  <si>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</si>
  <si>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</si>
  <si>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</si>
  <si>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</si>
  <si>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</si>
  <si>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</si>
  <si>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</si>
  <si>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</si>
  <si>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</si>
  <si>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</si>
  <si>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</si>
  <si>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</si>
  <si>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</si>
  <si>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</si>
  <si>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</si>
  <si>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</si>
  <si>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</si>
  <si>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</si>
  <si>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</si>
  <si>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</si>
  <si>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</si>
  <si>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</si>
  <si>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</si>
  <si>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</si>
  <si>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</si>
  <si>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</si>
  <si>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</si>
  <si>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</si>
  <si>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</si>
  <si>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</si>
  <si>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</si>
  <si>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</si>
  <si>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</si>
  <si>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</si>
  <si>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</si>
  <si>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</si>
  <si>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</si>
  <si>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</si>
  <si>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</si>
  <si>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</si>
  <si>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</si>
  <si>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</si>
  <si>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</si>
  <si>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</si>
  <si>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</si>
  <si>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</si>
  <si>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</si>
  <si>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</si>
  <si>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</si>
  <si>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</si>
  <si>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</si>
  <si>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</si>
  <si>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</si>
  <si>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</si>
  <si>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</si>
  <si>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</si>
  <si>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</si>
  <si>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</si>
  <si>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</si>
  <si>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</si>
  <si>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</si>
  <si>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</si>
  <si>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</si>
  <si>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</si>
  <si>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</si>
  <si>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</si>
  <si>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</si>
  <si>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</si>
  <si>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</si>
  <si>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</si>
  <si>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</si>
  <si>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</si>
  <si>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</si>
  <si>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</si>
  <si>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</si>
  <si>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</si>
  <si>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</si>
  <si>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</si>
  <si>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</si>
  <si>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</si>
  <si>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</si>
  <si>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</si>
  <si>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</si>
  <si>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</si>
  <si>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</si>
  <si>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</si>
  <si>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</si>
  <si>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</si>
  <si>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</si>
  <si>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</si>
  <si>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</si>
  <si>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</si>
  <si>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</si>
  <si>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</si>
  <si>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</si>
  <si>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</si>
  <si>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</si>
  <si>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</si>
  <si>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</si>
  <si>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</si>
  <si>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</si>
  <si>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</si>
  <si>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</si>
  <si>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</si>
  <si>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</si>
  <si>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</si>
  <si>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</si>
  <si>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</si>
  <si>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</si>
  <si>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</si>
  <si>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</si>
  <si>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</si>
  <si>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</si>
  <si>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</si>
  <si>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</si>
  <si>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</si>
  <si>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</si>
  <si>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</si>
  <si>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</si>
  <si>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</si>
  <si>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</si>
  <si>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</si>
  <si>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</si>
  <si>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</si>
  <si>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</si>
  <si>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</si>
  <si>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</si>
  <si>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</si>
  <si>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</si>
  <si>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</si>
  <si>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</si>
  <si>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</si>
  <si>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</si>
  <si>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</si>
  <si>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</si>
  <si>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</si>
  <si>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</si>
  <si>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</si>
  <si>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</si>
  <si>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</si>
  <si>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</si>
  <si>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</si>
  <si>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</si>
  <si>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</si>
  <si>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</si>
  <si>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</si>
  <si>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</si>
  <si>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</si>
  <si>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</si>
  <si>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</si>
  <si>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</si>
  <si>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</si>
  <si>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</si>
  <si>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</si>
  <si>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</si>
  <si>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</si>
  <si>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</si>
  <si>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</si>
  <si>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</si>
  <si>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</si>
  <si>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</si>
  <si>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</si>
  <si>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</si>
  <si>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</si>
  <si>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</si>
  <si>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</si>
  <si>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</si>
  <si>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</si>
  <si>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</si>
  <si>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</si>
  <si>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</si>
  <si>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</si>
  <si>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</si>
  <si>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</si>
  <si>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</si>
  <si>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</si>
  <si>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</si>
  <si>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</si>
  <si>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</si>
  <si>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</si>
  <si>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</si>
  <si>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</si>
  <si>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</si>
  <si>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</si>
  <si>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</si>
  <si>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</si>
  <si>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</si>
  <si>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</si>
  <si>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</si>
  <si>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</si>
  <si>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</si>
  <si>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</si>
  <si>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</si>
  <si>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</si>
  <si>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</si>
  <si>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</si>
  <si>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</si>
  <si>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</si>
  <si>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</si>
  <si>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</si>
  <si>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</si>
  <si>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</si>
  <si>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</si>
  <si>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</si>
  <si>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</si>
  <si>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</si>
  <si>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</si>
  <si>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</si>
  <si>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</si>
  <si>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</si>
  <si>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</si>
  <si>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</si>
  <si>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</si>
  <si>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</si>
  <si>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</si>
  <si>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</si>
  <si>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</si>
  <si>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</si>
  <si>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</si>
  <si>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</si>
  <si>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</si>
  <si>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</si>
  <si>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</si>
  <si>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</si>
  <si>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</si>
  <si>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</si>
  <si>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</si>
  <si>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</si>
  <si>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</si>
  <si>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</si>
  <si>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</si>
  <si>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</si>
  <si>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</si>
  <si>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</si>
  <si>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</si>
  <si>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</si>
  <si>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</si>
  <si>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</si>
  <si>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</si>
  <si>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</si>
  <si>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</si>
  <si>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</si>
  <si>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</si>
  <si>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</si>
  <si>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</si>
  <si>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</si>
  <si>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</si>
  <si>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</si>
  <si>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</si>
  <si>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</si>
  <si>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</si>
  <si>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</si>
  <si>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</si>
  <si>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</si>
  <si>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</si>
  <si>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</si>
  <si>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</si>
  <si>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</si>
  <si>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</si>
  <si>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</si>
  <si>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</si>
  <si>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</si>
  <si>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</si>
  <si>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</si>
  <si>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</si>
  <si>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</si>
  <si>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</si>
  <si>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</si>
  <si>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</si>
  <si>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</si>
  <si>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</si>
  <si>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</si>
  <si>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</si>
  <si>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</si>
  <si>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</si>
  <si>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</si>
  <si>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</si>
  <si>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</si>
  <si>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</si>
  <si>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</si>
  <si>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</si>
  <si>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</si>
  <si>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</si>
  <si>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</si>
  <si>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</si>
  <si>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</si>
  <si>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</si>
  <si>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</si>
  <si>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</si>
  <si>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</si>
  <si>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</si>
  <si>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</si>
  <si>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</si>
  <si>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</si>
  <si>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</si>
  <si>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</si>
  <si>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</si>
  <si>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</si>
  <si>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</si>
  <si>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</si>
  <si>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</si>
  <si>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</si>
  <si>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</si>
  <si>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</si>
  <si>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</si>
  <si>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</si>
  <si>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</si>
  <si>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</si>
  <si>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</si>
  <si>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</si>
  <si>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</si>
  <si>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</si>
  <si>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</si>
  <si>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</si>
  <si>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</si>
  <si>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</si>
  <si>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</si>
  <si>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</si>
  <si>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</si>
  <si>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</si>
  <si>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</si>
  <si>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</si>
  <si>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</si>
  <si>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</si>
  <si>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</si>
  <si>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</si>
  <si>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</si>
  <si>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</si>
  <si>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</si>
  <si>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</si>
  <si>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</si>
  <si>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</si>
  <si>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</si>
  <si>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</si>
  <si>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</si>
  <si>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</si>
  <si>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</si>
  <si>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</si>
  <si>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</si>
  <si>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</si>
  <si>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</si>
  <si>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</si>
  <si>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</si>
  <si>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</si>
  <si>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</si>
  <si>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</si>
  <si>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</si>
  <si>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</si>
  <si>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</si>
  <si>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</si>
  <si>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</si>
  <si>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</si>
  <si>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</si>
  <si>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</si>
  <si>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</si>
  <si>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</si>
  <si>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</si>
  <si>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</si>
  <si>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</si>
  <si>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</si>
  <si>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</si>
  <si>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</si>
  <si>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</si>
  <si>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</si>
  <si>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</si>
  <si>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</si>
  <si>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</si>
  <si>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</si>
  <si>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</si>
  <si>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</si>
  <si>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</si>
  <si>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</si>
  <si>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</si>
  <si>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</si>
  <si>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</si>
  <si>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</si>
  <si>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</si>
  <si>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</si>
  <si>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</si>
  <si>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</si>
  <si>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</si>
  <si>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</si>
  <si>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</si>
  <si>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</si>
  <si>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</si>
  <si>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</si>
  <si>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</si>
  <si>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</si>
  <si>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</si>
  <si>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</si>
  <si>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</si>
  <si>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</si>
  <si>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</si>
  <si>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</si>
  <si>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</si>
  <si>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</si>
  <si>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</si>
  <si>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</si>
  <si>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</si>
  <si>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</si>
  <si>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</si>
  <si>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</si>
  <si>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</si>
  <si>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</si>
  <si>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</si>
  <si>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</si>
  <si>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</si>
  <si>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</si>
  <si>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</si>
  <si>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</si>
  <si>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</si>
  <si>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</si>
  <si>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</si>
  <si>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</si>
  <si>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</si>
  <si>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</si>
  <si>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</si>
  <si>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</si>
  <si>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</si>
  <si>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</si>
  <si>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</si>
  <si>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</si>
  <si>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</si>
  <si>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</si>
  <si>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</si>
  <si>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</si>
  <si>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</si>
  <si>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</si>
  <si>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</si>
  <si>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</si>
  <si>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</si>
  <si>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</si>
  <si>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</si>
  <si>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</si>
  <si>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</si>
  <si>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</si>
  <si>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</si>
  <si>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</si>
  <si>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</si>
  <si>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</si>
  <si>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</si>
  <si>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</si>
  <si>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</si>
  <si>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</si>
  <si>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</si>
  <si>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</si>
  <si>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</si>
  <si>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</si>
  <si>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</si>
  <si>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</si>
  <si>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</si>
  <si>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</si>
  <si>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</si>
  <si>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</si>
  <si>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</si>
  <si>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</si>
  <si>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</si>
  <si>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</si>
  <si>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</si>
  <si>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</si>
  <si>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</si>
  <si>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</si>
  <si>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</si>
  <si>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</si>
  <si>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</si>
  <si>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</si>
  <si>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</si>
  <si>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</si>
  <si>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</si>
  <si>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</si>
  <si>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</si>
  <si>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</si>
  <si>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</si>
  <si>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</si>
  <si>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</si>
  <si>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</si>
  <si>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</si>
  <si>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</si>
  <si>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</si>
  <si>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</si>
  <si>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</si>
  <si>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</si>
  <si>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</si>
  <si>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</si>
  <si>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</si>
  <si>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</si>
  <si>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</si>
  <si>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</si>
  <si>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</si>
  <si>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</si>
  <si>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</si>
  <si>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</si>
  <si>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</si>
  <si>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</si>
  <si>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</si>
  <si>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</si>
  <si>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</si>
  <si>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</si>
  <si>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</si>
  <si>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</si>
  <si>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</si>
  <si>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</si>
  <si>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</si>
  <si>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</si>
  <si>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</si>
  <si>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</si>
  <si>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</si>
  <si>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</si>
  <si>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</si>
  <si>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</si>
  <si>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</si>
  <si>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</si>
  <si>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</si>
  <si>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</si>
  <si>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</si>
  <si>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</si>
  <si>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</si>
  <si>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</si>
  <si>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</si>
  <si>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</si>
  <si>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</si>
  <si>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</si>
  <si>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</si>
  <si>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</si>
  <si>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</si>
  <si>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</si>
  <si>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</si>
  <si>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</si>
  <si>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</si>
  <si>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</si>
  <si>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</si>
  <si>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</si>
  <si>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</si>
  <si>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</si>
  <si>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</si>
  <si>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</si>
  <si>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</si>
  <si>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</si>
  <si>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</si>
  <si>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</si>
  <si>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</si>
  <si>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</si>
  <si>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</si>
  <si>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</si>
  <si>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</si>
  <si>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</si>
  <si>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</si>
  <si>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</si>
  <si>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</si>
  <si>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</si>
  <si>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</si>
  <si>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</si>
  <si>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</si>
  <si>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</si>
  <si>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</si>
  <si>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</si>
  <si>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</si>
  <si>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</si>
  <si>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</si>
  <si>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</si>
  <si>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</si>
  <si>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</si>
  <si>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</si>
  <si>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</si>
  <si>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</si>
  <si>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</si>
  <si>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</si>
  <si>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</si>
  <si>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</si>
  <si>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</si>
  <si>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</si>
  <si>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</si>
  <si>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</si>
  <si>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</si>
  <si>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</si>
  <si>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</si>
  <si>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</si>
  <si>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</si>
  <si>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</si>
  <si>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</si>
  <si>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</si>
  <si>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</si>
  <si>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</si>
  <si>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</si>
  <si>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</si>
  <si>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</si>
  <si>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</si>
  <si>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</si>
  <si>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</si>
  <si>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</si>
  <si>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</si>
  <si>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</si>
  <si>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</si>
  <si>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</si>
  <si>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</si>
  <si>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</si>
  <si>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</si>
  <si>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</si>
  <si>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</si>
  <si>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</si>
  <si>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</si>
  <si>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</si>
  <si>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</si>
  <si>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</si>
  <si>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</si>
  <si>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</si>
  <si>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</si>
  <si>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</si>
  <si>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</si>
  <si>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</si>
  <si>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</si>
  <si>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</si>
  <si>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</si>
  <si>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</si>
  <si>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</si>
  <si>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</si>
  <si>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</si>
  <si>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</si>
  <si>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</si>
  <si>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</si>
  <si>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</si>
  <si>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</si>
  <si>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</si>
  <si>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</si>
  <si>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</si>
  <si>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</si>
  <si>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</si>
  <si>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</si>
  <si>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</si>
  <si>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</si>
  <si>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</si>
  <si>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</si>
  <si>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</si>
  <si>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</si>
  <si>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</si>
  <si>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</si>
  <si>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</si>
  <si>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</si>
  <si>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</si>
  <si>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</si>
  <si>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</si>
  <si>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</si>
  <si>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</si>
  <si>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</si>
  <si>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</si>
  <si>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</si>
  <si>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</si>
  <si>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</si>
  <si>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</si>
  <si>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</si>
  <si>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</si>
  <si>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</si>
  <si>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</si>
  <si>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</si>
  <si>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</si>
  <si>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</si>
  <si>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</si>
  <si>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</si>
  <si>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</si>
  <si>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</si>
  <si>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</si>
  <si>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</si>
  <si>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</si>
  <si>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</si>
  <si>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</si>
  <si>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</si>
  <si>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</si>
  <si>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</si>
  <si>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</si>
  <si>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</si>
  <si>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</si>
  <si>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</si>
  <si>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</si>
  <si>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</si>
  <si>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</si>
  <si>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</si>
  <si>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</si>
  <si>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</si>
  <si>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</si>
  <si>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</si>
  <si>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</si>
  <si>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</si>
  <si>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</si>
  <si>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</si>
  <si>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</si>
  <si>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</si>
  <si>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</si>
  <si>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</si>
  <si>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</si>
  <si>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</si>
  <si>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</si>
  <si>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</si>
  <si>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</si>
  <si>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</si>
  <si>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</si>
  <si>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</si>
  <si>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</si>
  <si>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</si>
  <si>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</si>
  <si>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</si>
  <si>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</si>
  <si>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</si>
  <si>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</si>
  <si>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</si>
  <si>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</si>
  <si>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</si>
  <si>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</si>
  <si>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</si>
  <si>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</si>
  <si>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</si>
  <si>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</si>
  <si>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</si>
  <si>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</si>
  <si>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</si>
  <si>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</si>
  <si>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</si>
  <si>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</si>
  <si>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</si>
  <si>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</si>
  <si>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</si>
  <si>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</si>
  <si>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</si>
  <si>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</si>
  <si>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</si>
  <si>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</si>
  <si>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</si>
  <si>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</si>
  <si>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</si>
  <si>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</si>
  <si>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</si>
  <si>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</si>
  <si>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</si>
  <si>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</si>
  <si>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</si>
  <si>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</si>
  <si>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</si>
  <si>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</si>
  <si>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</si>
  <si>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</si>
  <si>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</si>
  <si>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</si>
  <si>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</si>
  <si>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</si>
  <si>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</si>
  <si>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</si>
  <si>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</si>
  <si>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</si>
  <si>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</si>
  <si>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</si>
  <si>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</si>
  <si>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</si>
  <si>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</si>
  <si>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</si>
  <si>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</si>
  <si>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</si>
  <si>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</si>
  <si>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</si>
  <si>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</si>
  <si>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</si>
  <si>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</si>
  <si>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</si>
  <si>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</si>
  <si>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</si>
  <si>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</si>
  <si>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</si>
  <si>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</si>
  <si>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</si>
  <si>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</si>
  <si>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</si>
  <si>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</si>
  <si>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</si>
  <si>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</si>
  <si>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</si>
  <si>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</si>
  <si>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</si>
  <si>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</si>
  <si>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</si>
  <si>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</si>
  <si>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</si>
  <si>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</si>
  <si>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</si>
  <si>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</si>
  <si>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</si>
  <si>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</si>
  <si>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</si>
  <si>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</si>
  <si>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</si>
  <si>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</si>
  <si>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</si>
  <si>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</si>
  <si>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</si>
  <si>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</si>
  <si>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</si>
  <si>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</si>
  <si>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</si>
  <si>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</si>
  <si>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</si>
  <si>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</si>
  <si>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</si>
  <si>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</si>
  <si>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</si>
  <si>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</si>
  <si>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</si>
  <si>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</si>
  <si>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</si>
  <si>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</si>
  <si>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</si>
  <si>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</si>
  <si>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</si>
  <si>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</si>
  <si>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</si>
  <si>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</si>
  <si>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</si>
  <si>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</si>
  <si>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</si>
  <si>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</si>
  <si>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</si>
  <si>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</si>
  <si>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</si>
  <si>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</si>
  <si>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</si>
  <si>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</si>
  <si>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</si>
  <si>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</si>
  <si>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</si>
  <si>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</si>
  <si>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</si>
  <si>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</si>
  <si>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</si>
  <si>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</si>
  <si>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</si>
  <si>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</si>
  <si>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</si>
  <si>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</si>
  <si>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</si>
  <si>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</si>
  <si>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</si>
  <si>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</si>
  <si>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</si>
  <si>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</si>
  <si>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</si>
  <si>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</si>
  <si>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</si>
  <si>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</si>
  <si>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</si>
  <si>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</si>
  <si>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</si>
  <si>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</si>
  <si>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</si>
  <si>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</si>
  <si>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</si>
  <si>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</si>
  <si>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</si>
  <si>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</si>
  <si>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</si>
  <si>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</si>
  <si>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</si>
  <si>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</si>
  <si>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</si>
  <si>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</si>
  <si>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</si>
  <si>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</si>
  <si>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</si>
  <si>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</si>
  <si>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</si>
  <si>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</si>
  <si>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</si>
  <si>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</si>
  <si>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</si>
  <si>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</si>
  <si>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</si>
  <si>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</si>
  <si>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</si>
  <si>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</si>
  <si>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</si>
  <si>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</si>
  <si>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</si>
  <si>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</si>
  <si>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</si>
  <si>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</si>
  <si>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</si>
  <si>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</si>
  <si>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</si>
  <si>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</si>
  <si>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</si>
  <si>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</si>
  <si>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</si>
  <si>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</si>
  <si>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</si>
  <si>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</si>
  <si>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</si>
  <si>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</si>
  <si>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</si>
  <si>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</si>
  <si>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</si>
  <si>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</si>
  <si>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</si>
  <si>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</si>
  <si>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</si>
  <si>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</si>
  <si>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</si>
  <si>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</si>
  <si>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</si>
  <si>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</si>
  <si>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</si>
  <si>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</si>
  <si>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</si>
  <si>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</si>
  <si>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</si>
  <si>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</si>
  <si>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</si>
  <si>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</si>
  <si>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</si>
  <si>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</si>
  <si>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</si>
  <si>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</si>
  <si>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</si>
  <si>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</si>
  <si>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</si>
  <si>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</si>
  <si>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</si>
  <si>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</si>
  <si>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</si>
  <si>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</si>
  <si>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</si>
  <si>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</si>
  <si>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</si>
  <si>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</si>
  <si>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</si>
  <si>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</si>
  <si>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</si>
  <si>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</si>
  <si>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</si>
  <si>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</si>
  <si>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</si>
  <si>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</si>
  <si>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</si>
  <si>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</si>
  <si>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</si>
  <si>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</si>
  <si>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</si>
  <si>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</si>
  <si>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</si>
  <si>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</si>
  <si>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</si>
  <si>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</si>
  <si>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</si>
  <si>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</si>
  <si>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</si>
  <si>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</si>
  <si>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</si>
  <si>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</si>
  <si>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</si>
  <si>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</si>
  <si>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</si>
  <si>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</si>
  <si>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</si>
  <si>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</si>
  <si>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</si>
  <si>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</si>
  <si>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</si>
  <si>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</si>
  <si>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</si>
  <si>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</si>
  <si>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</si>
  <si>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</si>
  <si>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</si>
  <si>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</si>
  <si>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</si>
  <si>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</si>
  <si>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</si>
  <si>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</si>
  <si>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</si>
  <si>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</si>
  <si>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</si>
  <si>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</si>
  <si>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</si>
  <si>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</si>
  <si>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</si>
  <si>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</si>
  <si>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</si>
  <si>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</si>
  <si>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</si>
  <si>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</si>
  <si>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</si>
  <si>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</si>
  <si>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</si>
  <si>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</si>
  <si>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</si>
  <si>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</si>
  <si>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</si>
  <si>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</si>
  <si>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</si>
  <si>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</si>
  <si>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</si>
  <si>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</si>
  <si>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</si>
  <si>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</si>
  <si>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</si>
  <si>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</si>
  <si>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</si>
  <si>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</si>
  <si>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</si>
  <si>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</si>
  <si>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</si>
  <si>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</si>
  <si>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</si>
  <si>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</si>
  <si>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</si>
  <si>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</si>
  <si>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</si>
  <si>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</si>
  <si>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</si>
  <si>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</si>
  <si>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</si>
  <si>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</si>
  <si>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</si>
  <si>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</si>
  <si>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</si>
  <si>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</si>
  <si>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</si>
  <si>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</si>
  <si>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</si>
  <si>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</si>
  <si>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</si>
  <si>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</si>
  <si>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</si>
  <si>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</si>
  <si>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</si>
  <si>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</si>
  <si>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</si>
  <si>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</si>
  <si>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</si>
  <si>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</si>
  <si>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</si>
  <si>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</si>
  <si>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</si>
  <si>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</si>
  <si>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</si>
  <si>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</si>
  <si>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</si>
  <si>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</si>
  <si>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</si>
  <si>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</si>
  <si>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</si>
  <si>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</si>
  <si>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</si>
  <si>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</si>
  <si>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</si>
  <si>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</si>
  <si>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</si>
  <si>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</si>
  <si>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</si>
  <si>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</si>
  <si>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</si>
  <si>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</si>
  <si>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</si>
  <si>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</si>
  <si>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</si>
  <si>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</si>
  <si>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</si>
  <si>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</si>
  <si>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</si>
  <si>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</si>
  <si>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</si>
  <si>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</si>
  <si>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</si>
  <si>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</si>
  <si>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</si>
  <si>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</si>
  <si>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</si>
  <si>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</si>
  <si>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</si>
  <si>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</si>
  <si>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</si>
  <si>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</si>
  <si>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</si>
  <si>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</si>
  <si>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</si>
  <si>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</si>
  <si>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</si>
  <si>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</si>
  <si>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</si>
  <si>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</si>
  <si>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</si>
  <si>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</si>
  <si>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</si>
  <si>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</si>
  <si>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</si>
  <si>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</si>
  <si>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</si>
  <si>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</si>
  <si>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</si>
  <si>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</si>
  <si>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</si>
  <si>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</si>
  <si>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</si>
  <si>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</si>
  <si>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</si>
  <si>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</si>
  <si>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</si>
  <si>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</si>
  <si>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</si>
  <si>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</si>
  <si>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</si>
  <si>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</si>
  <si>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</si>
  <si>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</si>
  <si>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</si>
  <si>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</si>
  <si>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</si>
  <si>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</si>
  <si>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</si>
  <si>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</si>
  <si>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</si>
  <si>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</si>
  <si>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</si>
  <si>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</si>
  <si>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</si>
  <si>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</si>
  <si>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</si>
  <si>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</si>
  <si>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</si>
  <si>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</si>
  <si>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</si>
  <si>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</si>
  <si>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</si>
  <si>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</si>
  <si>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</si>
  <si>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</si>
  <si>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</si>
  <si>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</si>
  <si>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</si>
  <si>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</si>
  <si>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</si>
  <si>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</si>
  <si>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</si>
  <si>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</si>
  <si>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</si>
  <si>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</si>
  <si>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</si>
  <si>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</si>
  <si>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</si>
  <si>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</si>
  <si>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</si>
  <si>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</si>
  <si>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</si>
  <si>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</si>
  <si>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</si>
  <si>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</si>
  <si>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</si>
  <si>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</si>
  <si>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</si>
  <si>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</si>
  <si>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</si>
  <si>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</si>
  <si>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</si>
  <si>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</si>
  <si>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</si>
  <si>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</si>
  <si>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</si>
  <si>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</si>
  <si>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</si>
  <si>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</si>
  <si>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</si>
  <si>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</si>
  <si>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</si>
  <si>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</si>
  <si>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</si>
  <si>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</si>
  <si>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</si>
  <si>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</si>
  <si>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</si>
  <si>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</si>
  <si>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</si>
  <si>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</si>
  <si>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</si>
  <si>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</si>
  <si>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</si>
  <si>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</si>
  <si>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</si>
  <si>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</si>
  <si>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</si>
  <si>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</si>
  <si>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</si>
  <si>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</si>
  <si>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</si>
  <si>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</si>
  <si>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</si>
  <si>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</si>
  <si>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</si>
  <si>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</si>
  <si>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</si>
  <si>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</si>
  <si>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</si>
  <si>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</si>
  <si>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</si>
  <si>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</si>
  <si>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</si>
  <si>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</si>
  <si>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</si>
  <si>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</si>
  <si>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</si>
  <si>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</si>
  <si>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</si>
  <si>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</si>
  <si>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</si>
  <si>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</si>
  <si>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</si>
  <si>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</si>
  <si>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</si>
  <si>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</si>
  <si>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</si>
  <si>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</si>
  <si>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</si>
  <si>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</si>
  <si>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</si>
  <si>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</si>
  <si>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</si>
  <si>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</si>
  <si>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</si>
  <si>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</si>
  <si>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</si>
  <si>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</si>
  <si>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</si>
  <si>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</si>
  <si>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</si>
  <si>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</si>
  <si>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</si>
  <si>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</si>
  <si>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</si>
  <si>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</si>
  <si>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</si>
  <si>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</si>
  <si>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</si>
  <si>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</si>
  <si>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</si>
  <si>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</si>
  <si>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</si>
  <si>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</si>
  <si>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</si>
  <si>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</si>
  <si>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</si>
  <si>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</si>
  <si>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</si>
  <si>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</si>
  <si>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</si>
  <si>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</si>
  <si>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</si>
  <si>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</si>
  <si>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</si>
  <si>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</si>
  <si>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</si>
  <si>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</si>
  <si>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</si>
  <si>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</si>
  <si>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</si>
  <si>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</si>
  <si>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</si>
  <si>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</si>
  <si>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</si>
  <si>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</si>
  <si>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</si>
  <si>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</si>
  <si>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</si>
  <si>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</si>
  <si>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</si>
  <si>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</si>
  <si>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</si>
  <si>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</si>
  <si>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</si>
  <si>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</si>
  <si>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</si>
  <si>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</si>
  <si>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</si>
  <si>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</si>
  <si>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</si>
  <si>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</si>
  <si>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</si>
  <si>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</si>
  <si>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</si>
  <si>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</si>
  <si>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</si>
  <si>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</si>
  <si>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</si>
  <si>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</si>
  <si>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</si>
  <si>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</si>
  <si>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</si>
  <si>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</si>
  <si>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</si>
  <si>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</si>
  <si>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</si>
  <si>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</si>
  <si>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</si>
  <si>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</si>
  <si>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</si>
  <si>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</si>
  <si>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</si>
  <si>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</si>
  <si>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</si>
  <si>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</si>
  <si>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</si>
  <si>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</si>
  <si>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</si>
  <si>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</si>
  <si>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</si>
  <si>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</si>
  <si>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</si>
  <si>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</si>
  <si>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</si>
  <si>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</si>
  <si>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</si>
  <si>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</si>
  <si>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</si>
  <si>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</si>
  <si>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</si>
  <si>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</si>
  <si>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</si>
  <si>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</si>
  <si>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</si>
  <si>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</si>
  <si>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</si>
  <si>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</si>
  <si>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</si>
  <si>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</si>
  <si>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</si>
  <si>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</si>
  <si>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</si>
  <si>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</si>
  <si>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</si>
  <si>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</si>
  <si>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</si>
  <si>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</si>
  <si>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</si>
  <si>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</si>
  <si>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</si>
  <si>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</si>
  <si>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</si>
  <si>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</si>
  <si>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</si>
  <si>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</si>
  <si>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</si>
  <si>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</si>
  <si>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</si>
  <si>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</si>
  <si>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</si>
  <si>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</si>
  <si>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</si>
  <si>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</si>
  <si>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</si>
  <si>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</si>
  <si>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</si>
  <si>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</si>
  <si>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</si>
  <si>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</si>
  <si>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</si>
  <si>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</si>
  <si>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</si>
  <si>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</si>
  <si>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</si>
  <si>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</si>
  <si>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</si>
  <si>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</si>
  <si>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</si>
  <si>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</si>
  <si>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</si>
  <si>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</si>
  <si>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</si>
  <si>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</si>
  <si>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</si>
  <si>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</si>
  <si>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</si>
  <si>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</si>
  <si>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</si>
  <si>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</si>
  <si>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</si>
  <si>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</si>
  <si>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</si>
  <si>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</si>
  <si>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</si>
  <si>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</si>
  <si>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</si>
  <si>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</si>
  <si>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</si>
  <si>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</si>
  <si>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</si>
  <si>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</si>
  <si>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</si>
  <si>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</si>
  <si>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</si>
  <si>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</si>
  <si>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</si>
  <si>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</si>
  <si>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</si>
  <si>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</si>
  <si>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</si>
  <si>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</si>
  <si>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</si>
  <si>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</si>
  <si>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</si>
  <si>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</si>
  <si>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</si>
  <si>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</si>
  <si>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</si>
  <si>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</si>
  <si>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</si>
  <si>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</si>
  <si>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</si>
  <si>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</si>
  <si>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</si>
  <si>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</si>
  <si>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</si>
  <si>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</si>
  <si>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</si>
  <si>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</si>
  <si>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</si>
  <si>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</si>
  <si>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</si>
  <si>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</si>
  <si>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</si>
  <si>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</si>
  <si>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</si>
  <si>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</si>
  <si>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</si>
  <si>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</si>
  <si>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</si>
  <si>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</si>
  <si>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</si>
  <si>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</si>
  <si>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</si>
  <si>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</si>
  <si>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</si>
  <si>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</si>
  <si>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</si>
  <si>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</si>
  <si>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</si>
  <si>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</si>
  <si>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</si>
  <si>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</si>
  <si>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</si>
  <si>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</si>
  <si>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</si>
  <si>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</si>
  <si>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</si>
  <si>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</si>
  <si>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</si>
  <si>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</si>
  <si>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</si>
  <si>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</si>
  <si>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</si>
  <si>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</si>
  <si>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</si>
  <si>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</si>
  <si>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</si>
  <si>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</si>
  <si>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</si>
  <si>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</si>
  <si>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</si>
  <si>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</si>
  <si>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</si>
  <si>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</si>
  <si>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</si>
  <si>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</si>
  <si>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</si>
  <si>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</si>
  <si>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</si>
  <si>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</si>
  <si>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</si>
  <si>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</si>
  <si>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</si>
  <si>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</si>
  <si>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</si>
  <si>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</si>
  <si>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</si>
  <si>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</si>
  <si>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</si>
  <si>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</si>
  <si>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</si>
  <si>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</si>
  <si>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</si>
  <si>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</si>
  <si>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</si>
  <si>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</si>
  <si>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</si>
  <si>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</si>
  <si>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</si>
  <si>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</si>
  <si>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</si>
  <si>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</si>
  <si>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</si>
  <si>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</si>
  <si>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</si>
  <si>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</si>
  <si>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</si>
  <si>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</si>
  <si>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</si>
  <si>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</si>
  <si>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</si>
  <si>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</si>
  <si>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</si>
  <si>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</si>
  <si>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</si>
  <si>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</si>
  <si>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</si>
  <si>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</si>
  <si>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</si>
  <si>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</si>
  <si>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</si>
  <si>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</si>
  <si>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</si>
  <si>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</si>
  <si>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</si>
  <si>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</si>
  <si>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</si>
  <si>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</si>
  <si>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</si>
  <si>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</si>
  <si>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</si>
  <si>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</si>
  <si>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</si>
  <si>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</si>
  <si>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</si>
  <si>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</si>
  <si>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</si>
  <si>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</si>
  <si>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</si>
  <si>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</si>
  <si>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</si>
  <si>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</si>
  <si>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</si>
  <si>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</si>
  <si>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</si>
  <si>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</si>
  <si>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</si>
  <si>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</si>
  <si>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</si>
  <si>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</si>
  <si>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</si>
  <si>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</si>
  <si>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</si>
  <si>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</si>
  <si>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</si>
  <si>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</si>
  <si>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</si>
  <si>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</si>
  <si>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</si>
  <si>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</si>
  <si>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</si>
  <si>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</si>
  <si>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</si>
  <si>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</si>
  <si>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</si>
  <si>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</si>
  <si>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</si>
  <si>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</si>
  <si>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</si>
  <si>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</si>
  <si>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</si>
  <si>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</si>
  <si>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</si>
  <si>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</si>
  <si>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</si>
  <si>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</si>
  <si>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</si>
  <si>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</si>
  <si>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</si>
  <si>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</si>
  <si>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</si>
  <si>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</si>
  <si>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</si>
  <si>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</si>
  <si>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</si>
  <si>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</si>
  <si>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</si>
  <si>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</si>
  <si>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</si>
  <si>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</si>
  <si>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</si>
  <si>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</si>
  <si>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</si>
  <si>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</si>
  <si>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</si>
  <si>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</si>
  <si>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</si>
  <si>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</si>
  <si>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</si>
  <si>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</si>
  <si>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</si>
  <si>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</si>
  <si>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</si>
  <si>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</si>
  <si>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</si>
  <si>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</si>
  <si>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</si>
  <si>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</si>
  <si>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</si>
  <si>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</si>
  <si>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</si>
  <si>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</si>
  <si>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</si>
  <si>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</si>
  <si>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</si>
  <si>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</si>
  <si>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</si>
  <si>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</si>
  <si>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</si>
  <si>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</si>
  <si>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</si>
  <si>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</si>
  <si>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</si>
  <si>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</si>
  <si>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</si>
  <si>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</si>
  <si>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</si>
  <si>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</si>
  <si>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</si>
  <si>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</si>
  <si>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</si>
  <si>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</si>
  <si>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</si>
  <si>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</si>
  <si>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</si>
  <si>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</si>
  <si>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</si>
  <si>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</si>
  <si>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</si>
  <si>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</si>
  <si>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</si>
  <si>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</si>
  <si>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</si>
  <si>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</si>
  <si>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</si>
  <si>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</si>
  <si>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</si>
  <si>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</si>
  <si>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</si>
  <si>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</si>
  <si>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</si>
  <si>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</si>
  <si>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</si>
  <si>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</si>
  <si>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</si>
  <si>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</si>
  <si>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</si>
  <si>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</si>
  <si>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</si>
  <si>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</si>
  <si>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</si>
  <si>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</si>
  <si>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</si>
  <si>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</si>
  <si>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</si>
  <si>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</si>
  <si>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</si>
  <si>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</si>
  <si>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</si>
  <si>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</si>
  <si>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</si>
  <si>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</si>
  <si>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</si>
  <si>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</si>
  <si>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</si>
  <si>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</si>
  <si>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</si>
  <si>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</si>
  <si>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</si>
  <si>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</si>
  <si>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</si>
  <si>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</si>
  <si>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</si>
  <si>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</si>
  <si>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</si>
  <si>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</si>
  <si>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</si>
  <si>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</si>
  <si>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</si>
  <si>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</si>
  <si>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</si>
  <si>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</si>
  <si>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</si>
  <si>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</si>
  <si>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</si>
  <si>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</si>
  <si>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</si>
  <si>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</si>
  <si>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</si>
  <si>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</si>
  <si>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</si>
  <si>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</si>
  <si>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</si>
  <si>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</si>
  <si>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</si>
  <si>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</si>
  <si>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</si>
  <si>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</si>
  <si>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</si>
  <si>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</si>
  <si>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</si>
  <si>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</si>
  <si>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</si>
  <si>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</si>
  <si>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</si>
  <si>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</si>
  <si>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</si>
  <si>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</si>
  <si>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</si>
  <si>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</si>
  <si>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</si>
  <si>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</si>
  <si>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</si>
  <si>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</si>
  <si>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</si>
  <si>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</si>
  <si>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</si>
  <si>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</si>
  <si>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</si>
  <si>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</si>
  <si>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</si>
  <si>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</si>
  <si>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</si>
  <si>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</si>
  <si>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</si>
  <si>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</si>
  <si>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</si>
  <si>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</si>
  <si>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</si>
  <si>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</si>
  <si>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</si>
  <si>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</si>
  <si>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</si>
  <si>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</si>
  <si>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</si>
  <si>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</si>
  <si>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</si>
  <si>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</si>
  <si>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</si>
  <si>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</si>
  <si>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</si>
  <si>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</si>
  <si>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</si>
  <si>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</si>
  <si>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</si>
  <si>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</si>
  <si>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</si>
  <si>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</si>
  <si>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</si>
  <si>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</si>
  <si>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</si>
  <si>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</si>
  <si>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</si>
  <si>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</si>
  <si>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</si>
  <si>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</si>
  <si>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</si>
  <si>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</si>
  <si>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</si>
  <si>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</si>
  <si>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</si>
  <si>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</si>
  <si>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</si>
  <si>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</si>
  <si>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</si>
  <si>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</si>
  <si>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</si>
  <si>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</si>
  <si>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</si>
  <si>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</si>
  <si>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</si>
  <si>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</si>
  <si>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</si>
  <si>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</si>
  <si>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</si>
  <si>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</si>
  <si>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</si>
  <si>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</si>
  <si>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</si>
  <si>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</si>
  <si>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</si>
  <si>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</si>
  <si>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</si>
  <si>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</si>
  <si>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</si>
  <si>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</si>
  <si>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</si>
  <si>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</si>
  <si>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</si>
  <si>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</si>
  <si>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</si>
  <si>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</si>
  <si>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</si>
  <si>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</si>
  <si>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</si>
  <si>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</si>
  <si>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</si>
  <si>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</si>
  <si>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</si>
  <si>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</si>
  <si>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</si>
  <si>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</si>
  <si>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</si>
  <si>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</si>
  <si>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</si>
  <si>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</si>
  <si>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</si>
  <si>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</si>
  <si>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</si>
  <si>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</si>
  <si>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</si>
  <si>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</si>
  <si>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</si>
  <si>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</si>
  <si>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</si>
  <si>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</si>
  <si>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</si>
  <si>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</si>
  <si>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</si>
  <si>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</si>
  <si>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</si>
  <si>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</si>
  <si>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</si>
  <si>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</si>
  <si>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</si>
  <si>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</si>
  <si>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</si>
  <si>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</si>
  <si>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</si>
  <si>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</si>
  <si>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</si>
  <si>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</si>
  <si>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</si>
  <si>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</si>
  <si>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</si>
  <si>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</si>
  <si>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</si>
  <si>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</si>
  <si>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</si>
  <si>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</si>
  <si>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</si>
  <si>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</si>
  <si>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</si>
  <si>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</si>
  <si>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</si>
  <si>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</si>
  <si>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</si>
  <si>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</si>
  <si>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</si>
  <si>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</si>
  <si>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</si>
  <si>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</si>
  <si>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</si>
  <si>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</si>
  <si>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</si>
  <si>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</si>
  <si>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</si>
  <si>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</si>
  <si>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</si>
  <si>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</si>
  <si>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</si>
  <si>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</si>
  <si>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</si>
  <si>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</si>
  <si>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</si>
  <si>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</si>
  <si>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</si>
  <si>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</si>
  <si>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</si>
  <si>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</si>
  <si>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</si>
  <si>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</si>
  <si>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</si>
  <si>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</si>
  <si>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</si>
  <si>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</si>
  <si>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</si>
  <si>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</si>
  <si>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</si>
  <si>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</si>
  <si>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</si>
  <si>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</si>
  <si>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</si>
  <si>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</si>
  <si>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</si>
  <si>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</si>
  <si>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</si>
  <si>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</si>
  <si>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</si>
  <si>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</si>
  <si>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</si>
  <si>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</si>
  <si>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</si>
  <si>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</si>
  <si>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</si>
  <si>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</si>
  <si>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</si>
  <si>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</si>
  <si>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</si>
  <si>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</si>
  <si>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</si>
  <si>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</si>
  <si>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</si>
  <si>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</si>
  <si>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</si>
  <si>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</si>
  <si>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</si>
  <si>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</si>
  <si>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</si>
  <si>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</si>
  <si>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</si>
  <si>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</si>
  <si>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</si>
  <si>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</si>
  <si>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</si>
  <si>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</si>
  <si>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</si>
  <si>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</si>
  <si>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</si>
  <si>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</si>
  <si>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</si>
  <si>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</si>
  <si>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</si>
  <si>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</si>
  <si>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</si>
  <si>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</si>
  <si>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</si>
  <si>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</si>
  <si>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</si>
  <si>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</si>
  <si>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</si>
  <si>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</si>
  <si>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</si>
  <si>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</si>
  <si>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</si>
  <si>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</si>
  <si>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</si>
  <si>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</si>
  <si>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</si>
  <si>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</si>
  <si>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</si>
  <si>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</si>
  <si>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</si>
  <si>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</si>
  <si>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</si>
  <si>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</si>
  <si>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</si>
  <si>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</si>
  <si>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</si>
  <si>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</si>
  <si>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</si>
  <si>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</si>
  <si>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</si>
  <si>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</si>
  <si>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</si>
  <si>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</si>
  <si>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</si>
  <si>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</si>
  <si>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</si>
  <si>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</si>
  <si>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</si>
  <si>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</si>
  <si>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</si>
  <si>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</si>
  <si>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</si>
  <si>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</si>
  <si>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</si>
  <si>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</si>
  <si>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</si>
  <si>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</si>
  <si>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</si>
  <si>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</si>
  <si>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</si>
  <si>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</si>
  <si>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</si>
  <si>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</si>
  <si>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</si>
  <si>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</si>
  <si>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</si>
  <si>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</si>
  <si>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</si>
  <si>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</si>
  <si>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</si>
  <si>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</si>
  <si>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</si>
  <si>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</si>
  <si>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</si>
  <si>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</si>
  <si>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</si>
  <si>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</si>
  <si>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</si>
  <si>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</si>
  <si>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</si>
  <si>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</si>
  <si>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</si>
  <si>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</si>
  <si>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</si>
  <si>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</si>
  <si>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</si>
  <si>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</si>
  <si>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</si>
  <si>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</si>
  <si>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</si>
  <si>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</si>
  <si>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</si>
  <si>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</si>
  <si>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</si>
  <si>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</si>
  <si>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</si>
  <si>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</si>
  <si>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</si>
  <si>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</si>
  <si>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</si>
  <si>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</si>
  <si>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</si>
  <si>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</si>
  <si>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</si>
  <si>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</si>
  <si>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</si>
  <si>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</si>
  <si>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</si>
  <si>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</si>
  <si>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</si>
  <si>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</si>
  <si>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</si>
  <si>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</si>
  <si>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</si>
  <si>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</si>
  <si>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</si>
  <si>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</si>
  <si>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</si>
  <si>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</si>
  <si>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</si>
  <si>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</si>
  <si>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</si>
  <si>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</si>
  <si>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</si>
  <si>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</si>
  <si>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</si>
  <si>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</si>
  <si>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</si>
  <si>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</si>
  <si>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</si>
  <si>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</si>
  <si>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</si>
  <si>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</si>
  <si>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</si>
  <si>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</si>
  <si>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</si>
  <si>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</si>
  <si>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</si>
  <si>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</si>
  <si>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</si>
  <si>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</si>
  <si>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</si>
  <si>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</si>
  <si>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</si>
  <si>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</si>
  <si>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</si>
  <si>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</si>
  <si>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</si>
  <si>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</si>
  <si>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</si>
  <si>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</si>
  <si>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</si>
  <si>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</si>
  <si>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</si>
  <si>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</si>
  <si>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</si>
  <si>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</si>
  <si>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</si>
  <si>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</si>
  <si>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</si>
  <si>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</si>
  <si>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</si>
  <si>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</si>
  <si>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</si>
  <si>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</si>
  <si>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</si>
  <si>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</si>
  <si>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</si>
  <si>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</si>
  <si>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</si>
  <si>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</si>
  <si>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</si>
  <si>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</si>
  <si>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</si>
  <si>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</si>
  <si>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</si>
  <si>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</si>
  <si>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</si>
  <si>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</si>
  <si>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</si>
  <si>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</si>
  <si>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</si>
  <si>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</si>
  <si>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</si>
  <si>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</si>
  <si>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</si>
  <si>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</si>
  <si>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</si>
  <si>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</si>
  <si>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</si>
  <si>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</si>
  <si>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</si>
  <si>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</si>
  <si>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</si>
  <si>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</si>
  <si>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</si>
  <si>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</si>
  <si>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</si>
  <si>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</si>
  <si>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</si>
  <si>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</si>
  <si>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</si>
  <si>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</si>
  <si>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</si>
  <si>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</si>
  <si>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</si>
  <si>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</si>
  <si>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</si>
  <si>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</si>
  <si>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</si>
  <si>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</si>
  <si>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</si>
  <si>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</si>
  <si>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</si>
  <si>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</si>
  <si>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</si>
  <si>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</si>
  <si>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</si>
  <si>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</si>
  <si>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</si>
  <si>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</si>
  <si>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</si>
  <si>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</si>
  <si>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</si>
  <si>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</si>
  <si>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</si>
  <si>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</si>
  <si>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</si>
  <si>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</si>
  <si>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</si>
  <si>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</si>
  <si>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</si>
  <si>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</si>
  <si>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</si>
  <si>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</si>
  <si>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</si>
  <si>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</si>
  <si>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</si>
  <si>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</si>
  <si>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</si>
  <si>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</si>
  <si>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</si>
  <si>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</si>
  <si>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</si>
  <si>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</si>
  <si>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</si>
  <si>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</si>
  <si>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</si>
  <si>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</si>
  <si>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</si>
  <si>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</si>
  <si>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</si>
  <si>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</si>
  <si>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</si>
  <si>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</si>
  <si>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</si>
  <si>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</si>
  <si>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</si>
  <si>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</si>
  <si>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</si>
  <si>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</si>
  <si>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</si>
  <si>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</si>
  <si>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</si>
  <si>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</si>
  <si>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</si>
  <si>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</si>
  <si>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</si>
  <si>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</si>
  <si>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</si>
  <si>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</si>
  <si>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</si>
  <si>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</si>
  <si>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</si>
  <si>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</si>
  <si>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</si>
  <si>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</si>
  <si>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</si>
  <si>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</si>
  <si>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</si>
  <si>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</si>
  <si>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</si>
  <si>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</si>
  <si>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</si>
  <si>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</si>
  <si>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</si>
  <si>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</si>
  <si>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</si>
  <si>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</si>
  <si>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</si>
  <si>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</si>
  <si>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</si>
  <si>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</si>
  <si>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</si>
  <si>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</si>
  <si>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</si>
  <si>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</si>
  <si>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</si>
  <si>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</si>
  <si>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</si>
  <si>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</si>
  <si>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</si>
  <si>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</si>
  <si>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</si>
  <si>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</si>
  <si>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</si>
  <si>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</si>
  <si>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</si>
  <si>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</si>
  <si>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</si>
  <si>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</si>
  <si>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</si>
  <si>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</si>
  <si>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</si>
  <si>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</si>
  <si>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</si>
  <si>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</si>
  <si>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</si>
  <si>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</si>
  <si>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</si>
  <si>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</si>
  <si>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</si>
  <si>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</si>
  <si>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</si>
  <si>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</si>
  <si>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</si>
  <si>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</si>
  <si>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</si>
  <si>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</si>
  <si>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</si>
  <si>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</si>
  <si>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</si>
  <si>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</si>
  <si>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</si>
  <si>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</si>
  <si>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</si>
  <si>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</si>
  <si>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</si>
  <si>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</si>
  <si>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</si>
  <si>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</si>
  <si>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</si>
  <si>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</si>
  <si>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</si>
  <si>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</si>
  <si>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</si>
  <si>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</si>
  <si>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</si>
  <si>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</si>
  <si>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</si>
  <si>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</si>
  <si>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</si>
  <si>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</si>
  <si>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</si>
  <si>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</si>
  <si>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</si>
  <si>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</si>
  <si>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</si>
  <si>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</si>
  <si>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</si>
  <si>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</si>
  <si>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</si>
  <si>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</si>
  <si>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</si>
  <si>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</si>
  <si>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</si>
  <si>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</si>
  <si>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</si>
  <si>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</si>
  <si>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</si>
  <si>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</si>
  <si>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</si>
  <si>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</si>
  <si>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</si>
  <si>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</si>
  <si>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</si>
  <si>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</si>
  <si>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</si>
  <si>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</si>
  <si>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</si>
  <si>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</si>
  <si>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</si>
  <si>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</si>
  <si>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</si>
  <si>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</si>
  <si>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</si>
  <si>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</si>
  <si>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</si>
  <si>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</si>
  <si>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</si>
  <si>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</si>
  <si>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</si>
  <si>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</si>
  <si>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</si>
  <si>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</si>
  <si>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</si>
  <si>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</si>
  <si>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</si>
  <si>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</si>
  <si>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</si>
  <si>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</si>
  <si>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</si>
  <si>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</si>
  <si>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</si>
  <si>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</si>
  <si>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</si>
  <si>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</si>
  <si>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</si>
  <si>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</si>
  <si>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</si>
  <si>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</si>
  <si>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</si>
  <si>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</si>
  <si>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</si>
  <si>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</si>
  <si>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</si>
  <si>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</si>
  <si>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</si>
  <si>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</si>
  <si>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</si>
  <si>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</si>
  <si>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</si>
  <si>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</si>
  <si>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</si>
  <si>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</si>
  <si>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</si>
  <si>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</si>
  <si>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</si>
  <si>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</si>
  <si>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</si>
  <si>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</si>
  <si>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</si>
  <si>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</si>
  <si>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</si>
  <si>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</si>
  <si>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</si>
  <si>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</si>
  <si>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</si>
  <si>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</si>
  <si>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</si>
  <si>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</si>
  <si>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</si>
  <si>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</si>
  <si>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</si>
  <si>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</si>
  <si>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</si>
  <si>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</si>
  <si>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</si>
  <si>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</si>
  <si>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</si>
  <si>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</si>
  <si>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</si>
  <si>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</si>
  <si>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</si>
  <si>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</si>
  <si>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</si>
  <si>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</si>
  <si>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</si>
  <si>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</si>
  <si>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</si>
  <si>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</si>
  <si>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</si>
  <si>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</si>
  <si>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</si>
  <si>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</si>
  <si>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</si>
  <si>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</si>
  <si>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</si>
  <si>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</si>
  <si>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</si>
  <si>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</si>
  <si>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</si>
  <si>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</si>
  <si>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</si>
  <si>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</si>
  <si>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</si>
  <si>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</si>
  <si>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</si>
  <si>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</si>
  <si>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</si>
  <si>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</si>
  <si>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</si>
  <si>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</si>
  <si>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</si>
  <si>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</si>
  <si>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</si>
  <si>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</si>
  <si>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</si>
  <si>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</si>
  <si>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</si>
  <si>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</si>
  <si>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</si>
  <si>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</si>
  <si>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</si>
  <si>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</si>
  <si>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</si>
  <si>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</si>
  <si>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</si>
  <si>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</si>
  <si>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</si>
  <si>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</si>
  <si>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</si>
  <si>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</si>
  <si>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</si>
  <si>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</si>
  <si>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</si>
  <si>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</si>
  <si>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</si>
  <si>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</si>
  <si>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</si>
  <si>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</si>
  <si>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</si>
  <si>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</si>
  <si>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</si>
  <si>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</si>
  <si>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</si>
  <si>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</si>
  <si>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</si>
  <si>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</si>
  <si>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</si>
  <si>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</si>
  <si>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</si>
  <si>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</si>
  <si>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</si>
  <si>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</si>
  <si>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</si>
  <si>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</si>
  <si>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</si>
  <si>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</si>
  <si>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</si>
  <si>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</si>
  <si>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</si>
  <si>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</si>
  <si>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</si>
  <si>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</si>
  <si>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</si>
  <si>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</si>
  <si>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</si>
  <si>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</si>
  <si>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</si>
  <si>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</si>
  <si>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</si>
  <si>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</si>
  <si>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</si>
  <si>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</si>
  <si>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</si>
  <si>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</si>
  <si>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</si>
  <si>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</si>
  <si>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</si>
  <si>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</si>
  <si>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</si>
  <si>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</si>
  <si>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</si>
  <si>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</si>
  <si>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</si>
  <si>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</si>
  <si>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</si>
  <si>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</si>
  <si>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</si>
  <si>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</si>
  <si>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</si>
  <si>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</si>
  <si>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</si>
  <si>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</si>
  <si>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</si>
  <si>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</si>
  <si>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</si>
  <si>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</si>
  <si>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</si>
  <si>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</si>
  <si>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</si>
  <si>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</si>
  <si>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</si>
  <si>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</si>
  <si>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</si>
  <si>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</si>
  <si>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</si>
  <si>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</si>
  <si>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</si>
  <si>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</si>
  <si>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</si>
  <si>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</si>
  <si>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</si>
  <si>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</si>
  <si>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</si>
  <si>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</si>
  <si>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</si>
  <si>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</si>
  <si>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</si>
  <si>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</si>
  <si>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</si>
  <si>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</si>
  <si>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</si>
  <si>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</si>
  <si>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</si>
  <si>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</si>
  <si>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</si>
  <si>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</si>
  <si>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</si>
  <si>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</si>
  <si>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</si>
  <si>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</si>
  <si>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</si>
  <si>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</si>
  <si>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</si>
  <si>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</si>
  <si>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</si>
  <si>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</si>
  <si>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</si>
  <si>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</si>
  <si>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</si>
  <si>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</si>
  <si>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</si>
  <si>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</si>
  <si>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</si>
  <si>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</si>
  <si>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</si>
  <si>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</si>
  <si>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</si>
  <si>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</si>
  <si>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</si>
  <si>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</si>
  <si>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</si>
  <si>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</si>
  <si>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</si>
  <si>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</si>
  <si>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</si>
  <si>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</si>
  <si>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</si>
  <si>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</si>
  <si>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</si>
  <si>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</si>
  <si>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</si>
  <si>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</si>
  <si>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</si>
  <si>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</si>
  <si>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</si>
  <si>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</si>
  <si>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</si>
  <si>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</si>
  <si>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</si>
  <si>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</si>
  <si>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</si>
  <si>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</si>
  <si>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</si>
  <si>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</si>
  <si>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</si>
  <si>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</si>
  <si>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</si>
  <si>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</si>
  <si>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</si>
  <si>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</si>
  <si>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</si>
  <si>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</si>
  <si>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</si>
  <si>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</si>
  <si>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</si>
  <si>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</si>
  <si>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</si>
  <si>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</si>
  <si>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</si>
  <si>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</si>
  <si>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</si>
  <si>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</si>
  <si>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</si>
  <si>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</si>
  <si>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</si>
  <si>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</si>
  <si>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</si>
  <si>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</si>
  <si>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</si>
  <si>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</si>
  <si>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</si>
  <si>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</si>
  <si>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</si>
  <si>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</si>
  <si>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</si>
  <si>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</si>
  <si>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</si>
  <si>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</si>
  <si>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</si>
  <si>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</si>
  <si>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</si>
  <si>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</si>
  <si>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</si>
  <si>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</si>
  <si>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</si>
  <si>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</si>
  <si>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</si>
  <si>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</si>
  <si>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</si>
  <si>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</si>
  <si>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</si>
  <si>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</si>
  <si>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</si>
  <si>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</si>
  <si>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</si>
  <si>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</si>
  <si>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</si>
  <si>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</si>
  <si>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</si>
  <si>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</si>
  <si>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</si>
  <si>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</si>
  <si>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</si>
  <si>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</si>
  <si>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</si>
  <si>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</si>
  <si>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</si>
  <si>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</si>
  <si>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</si>
  <si>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</si>
  <si>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</si>
  <si>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</si>
  <si>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</si>
  <si>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</si>
  <si>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</si>
  <si>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</si>
  <si>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</si>
  <si>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</si>
  <si>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</si>
  <si>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</si>
  <si>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</si>
  <si>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</si>
  <si>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</si>
  <si>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</si>
  <si>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</si>
  <si>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</si>
  <si>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</si>
  <si>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</si>
  <si>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</si>
  <si>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</si>
  <si>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</si>
  <si>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</si>
  <si>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</si>
  <si>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</si>
  <si>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</si>
  <si>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</si>
  <si>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</si>
  <si>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</si>
  <si>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</si>
  <si>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</si>
  <si>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</si>
  <si>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</si>
  <si>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</si>
  <si>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</si>
  <si>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</si>
  <si>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</si>
  <si>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</si>
  <si>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</si>
  <si>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</si>
  <si>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</si>
  <si>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</si>
  <si>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</si>
  <si>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</si>
  <si>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</si>
  <si>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</si>
  <si>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</si>
  <si>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</si>
  <si>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</si>
  <si>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</si>
  <si>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</si>
  <si>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</si>
  <si>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</si>
  <si>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</si>
  <si>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</si>
  <si>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</si>
  <si>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</si>
  <si>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</si>
  <si>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</si>
  <si>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</si>
  <si>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</si>
  <si>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</si>
  <si>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</si>
  <si>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</si>
  <si>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</si>
  <si>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</si>
  <si>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</si>
  <si>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</si>
  <si>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</si>
  <si>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</si>
  <si>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</si>
  <si>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</si>
  <si>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</si>
  <si>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</si>
  <si>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</si>
  <si>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</si>
  <si>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</si>
  <si>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</si>
  <si>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</si>
  <si>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</si>
  <si>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</si>
  <si>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</si>
  <si>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</si>
  <si>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</si>
  <si>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</si>
  <si>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</si>
  <si>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</si>
  <si>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</si>
  <si>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</si>
  <si>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</si>
  <si>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</si>
  <si>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</si>
  <si>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</si>
  <si>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</si>
  <si>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</si>
  <si>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</si>
  <si>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</si>
  <si>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</si>
  <si>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</si>
  <si>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</si>
  <si>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</si>
  <si>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</si>
  <si>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</si>
  <si>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</si>
  <si>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</si>
  <si>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</si>
  <si>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</si>
  <si>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</si>
  <si>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</si>
  <si>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</si>
  <si>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</si>
  <si>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</si>
  <si>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</si>
  <si>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</si>
  <si>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</si>
  <si>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</si>
  <si>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</si>
  <si>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</si>
  <si>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</si>
  <si>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</si>
  <si>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</si>
  <si>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</si>
  <si>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</si>
  <si>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</si>
  <si>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</si>
  <si>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</si>
  <si>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</si>
  <si>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</si>
  <si>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</si>
  <si>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</si>
  <si>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</si>
  <si>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</si>
  <si>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</si>
  <si>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</si>
  <si>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</si>
  <si>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</si>
  <si>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</si>
  <si>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</si>
  <si>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</si>
  <si>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</si>
  <si>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</si>
  <si>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</si>
  <si>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</si>
  <si>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</si>
  <si>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</si>
  <si>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</si>
  <si>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</si>
  <si>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</si>
  <si>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</si>
  <si>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</si>
  <si>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</si>
  <si>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</si>
  <si>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</si>
  <si>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</si>
  <si>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</si>
  <si>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</si>
  <si>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</si>
  <si>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</si>
  <si>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</si>
  <si>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</si>
  <si>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</si>
  <si>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</si>
  <si>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</si>
  <si>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</si>
  <si>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</si>
  <si>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</si>
  <si>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</si>
  <si>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</si>
  <si>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</si>
  <si>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</si>
  <si>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</si>
  <si>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</si>
  <si>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</si>
  <si>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</si>
  <si>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</si>
  <si>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</si>
  <si>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</si>
  <si>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</si>
  <si>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</si>
  <si>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</si>
  <si>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</si>
  <si>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</si>
  <si>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</si>
  <si>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</si>
  <si>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</si>
  <si>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</si>
  <si>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</si>
  <si>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</si>
  <si>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</si>
  <si>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</si>
  <si>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</si>
  <si>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</si>
  <si>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</si>
  <si>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</si>
  <si>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</si>
  <si>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</si>
  <si>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</si>
  <si>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</si>
  <si>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</si>
  <si>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</si>
  <si>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</si>
  <si>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</si>
  <si>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</si>
  <si>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</si>
  <si>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</si>
  <si>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</si>
  <si>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</si>
  <si>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</si>
  <si>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</si>
  <si>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</si>
  <si>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</si>
  <si>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</si>
  <si>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</si>
  <si>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</si>
  <si>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</si>
  <si>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</si>
  <si>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</si>
  <si>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</si>
  <si>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</si>
  <si>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</si>
  <si>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</si>
  <si>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</si>
  <si>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</si>
  <si>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</si>
  <si>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</si>
  <si>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</si>
  <si>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</si>
  <si>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</si>
  <si>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</si>
  <si>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</si>
  <si>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</si>
  <si>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</si>
  <si>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</si>
  <si>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</si>
  <si>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</si>
  <si>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</si>
  <si>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</si>
  <si>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</si>
  <si>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</si>
  <si>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</si>
  <si>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</si>
  <si>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</si>
  <si>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</si>
  <si>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</si>
  <si>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</si>
  <si>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</si>
  <si>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</si>
  <si>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</si>
  <si>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</si>
  <si>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</si>
  <si>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</si>
  <si>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</si>
  <si>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</si>
  <si>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</si>
  <si>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</si>
  <si>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</si>
  <si>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</si>
  <si>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</si>
  <si>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</si>
  <si>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</si>
  <si>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</si>
  <si>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</si>
  <si>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</si>
  <si>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</si>
  <si>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</si>
  <si>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</si>
  <si>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</si>
  <si>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</si>
  <si>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</si>
  <si>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</si>
  <si>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</si>
  <si>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</si>
  <si>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</si>
  <si>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</si>
  <si>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</si>
  <si>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</si>
  <si>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</si>
  <si>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</si>
  <si>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</si>
  <si>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</si>
  <si>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</si>
  <si>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</si>
  <si>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</si>
  <si>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</si>
  <si>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</si>
  <si>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</si>
  <si>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</si>
  <si>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</si>
  <si>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</si>
  <si>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</si>
  <si>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</si>
  <si>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</si>
  <si>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</si>
  <si>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</si>
  <si>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</si>
  <si>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</si>
  <si>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</si>
  <si>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</si>
  <si>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</si>
  <si>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</si>
  <si>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</si>
  <si>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</si>
  <si>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</si>
  <si>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</si>
  <si>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</si>
  <si>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</si>
  <si>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</si>
  <si>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</si>
  <si>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</si>
  <si>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</si>
  <si>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</si>
  <si>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</si>
  <si>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</si>
  <si>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</si>
  <si>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</si>
  <si>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</si>
  <si>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</si>
  <si>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</si>
  <si>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</si>
  <si>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</si>
  <si>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</si>
  <si>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</si>
  <si>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</si>
  <si>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</si>
  <si>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</si>
  <si>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</si>
  <si>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</si>
  <si>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</si>
  <si>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</si>
  <si>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</si>
  <si>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</si>
  <si>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</si>
  <si>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</si>
  <si>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</si>
  <si>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</si>
  <si>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</si>
  <si>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</si>
  <si>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</si>
  <si>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</si>
  <si>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</si>
  <si>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</si>
  <si>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</si>
  <si>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</si>
  <si>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</si>
  <si>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</si>
  <si>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</si>
  <si>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</si>
  <si>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</si>
  <si>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</si>
  <si>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</si>
  <si>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</si>
  <si>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</si>
  <si>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</si>
  <si>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</si>
  <si>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</si>
  <si>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</si>
  <si>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</si>
  <si>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</si>
  <si>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</si>
  <si>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</si>
  <si>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</si>
  <si>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</si>
  <si>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</si>
  <si>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</si>
  <si>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</si>
  <si>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</si>
  <si>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</si>
  <si>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</si>
  <si>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</si>
  <si>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</si>
  <si>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</si>
  <si>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</si>
  <si>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</si>
  <si>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</si>
  <si>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</si>
  <si>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</si>
  <si>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</si>
  <si>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</si>
  <si>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</si>
  <si>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</si>
  <si>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</si>
  <si>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</si>
  <si>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</si>
  <si>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</si>
  <si>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</si>
  <si>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</si>
  <si>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</si>
  <si>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</si>
  <si>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</si>
  <si>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</si>
  <si>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</si>
  <si>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</si>
  <si>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</si>
  <si>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</si>
  <si>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</si>
  <si>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</si>
  <si>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</si>
  <si>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</si>
  <si>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</si>
  <si>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</si>
  <si>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</si>
  <si>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</si>
  <si>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</si>
  <si>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</si>
  <si>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</si>
  <si>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</si>
  <si>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</si>
  <si>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</si>
  <si>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</si>
  <si>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</si>
  <si>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</si>
  <si>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</si>
  <si>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</si>
  <si>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</si>
  <si>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</si>
  <si>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</si>
  <si>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</si>
  <si>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</si>
  <si>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</si>
  <si>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</si>
  <si>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</si>
  <si>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</si>
  <si>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</si>
  <si>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</si>
  <si>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</si>
  <si>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</si>
  <si>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</si>
  <si>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</si>
  <si>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</si>
  <si>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</si>
  <si>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</si>
  <si>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</si>
  <si>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</si>
  <si>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</si>
  <si>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</si>
  <si>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</si>
  <si>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</si>
  <si>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</si>
  <si>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</si>
  <si>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</si>
  <si>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</si>
  <si>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</si>
  <si>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</si>
  <si>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</si>
  <si>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</si>
  <si>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</si>
  <si>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</si>
  <si>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</si>
  <si>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</si>
  <si>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</si>
  <si>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</si>
  <si>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</si>
  <si>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</si>
  <si>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</si>
  <si>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</si>
  <si>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</si>
  <si>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</si>
  <si>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</si>
  <si>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</si>
  <si>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</si>
  <si>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</si>
  <si>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</si>
  <si>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</si>
  <si>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</si>
  <si>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</si>
  <si>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</si>
  <si>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</si>
  <si>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</si>
  <si>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</si>
  <si>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</si>
  <si>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</si>
  <si>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</si>
  <si>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</si>
  <si>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</si>
  <si>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</si>
  <si>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</si>
  <si>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</si>
  <si>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</si>
  <si>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</si>
  <si>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</si>
  <si>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</si>
  <si>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</si>
  <si>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</si>
  <si>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</si>
  <si>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</si>
  <si>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</si>
  <si>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</si>
  <si>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</si>
  <si>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</si>
  <si>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</si>
  <si>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</si>
  <si>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</si>
  <si>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</si>
  <si>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</si>
  <si>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</si>
  <si>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</si>
  <si>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</si>
  <si>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</si>
  <si>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</si>
  <si>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</si>
  <si>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</si>
  <si>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</si>
  <si>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</si>
  <si>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</si>
  <si>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</si>
  <si>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</si>
  <si>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</si>
  <si>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</si>
  <si>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</si>
  <si>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</si>
  <si>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</si>
  <si>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</si>
  <si>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</si>
  <si>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</si>
  <si>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</si>
  <si>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</si>
  <si>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</si>
  <si>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</si>
  <si>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</si>
  <si>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</si>
  <si>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</si>
  <si>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</si>
  <si>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</si>
  <si>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</si>
  <si>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</si>
  <si>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</si>
  <si>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</si>
  <si>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</si>
  <si>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</si>
  <si>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</si>
  <si>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</si>
  <si>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</si>
  <si>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</si>
  <si>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</si>
  <si>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</si>
  <si>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</si>
  <si>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</si>
  <si>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</si>
  <si>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</si>
  <si>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</si>
  <si>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</si>
  <si>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</si>
  <si>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</si>
  <si>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</si>
  <si>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</si>
  <si>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</si>
  <si>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</si>
  <si>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</si>
  <si>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</si>
  <si>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</si>
  <si>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</si>
  <si>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</si>
  <si>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</si>
  <si>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</si>
  <si>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</si>
  <si>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</si>
  <si>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</si>
  <si>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</si>
  <si>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</si>
  <si>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</si>
  <si>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</si>
  <si>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</si>
  <si>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</si>
  <si>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</si>
  <si>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</si>
  <si>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</si>
  <si>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</si>
  <si>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</si>
  <si>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</si>
  <si>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</si>
  <si>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</si>
  <si>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</si>
  <si>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</si>
  <si>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</si>
  <si>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</si>
  <si>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</si>
  <si>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</si>
  <si>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</si>
  <si>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</si>
  <si>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</si>
  <si>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</si>
  <si>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</si>
  <si>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</si>
  <si>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</si>
  <si>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</si>
  <si>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</si>
  <si>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</si>
  <si>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</si>
  <si>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</si>
  <si>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</si>
  <si>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</si>
  <si>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</si>
  <si>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</si>
  <si>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</si>
  <si>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</si>
  <si>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</si>
  <si>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</si>
  <si>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</si>
  <si>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</si>
  <si>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</si>
  <si>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</si>
  <si>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</si>
  <si>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</si>
  <si>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</si>
  <si>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</si>
  <si>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</si>
  <si>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</si>
  <si>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</si>
  <si>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</si>
  <si>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</si>
  <si>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</si>
  <si>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</si>
  <si>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</si>
  <si>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</si>
  <si>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</si>
  <si>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</si>
  <si>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</si>
  <si>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</si>
  <si>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</si>
  <si>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</si>
  <si>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</si>
  <si>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</si>
  <si>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</si>
  <si>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</si>
  <si>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</si>
  <si>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</si>
  <si>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</si>
  <si>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</si>
  <si>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</si>
  <si>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</si>
  <si>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</si>
  <si>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</si>
  <si>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</si>
  <si>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</si>
  <si>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</si>
  <si>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</si>
  <si>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</si>
  <si>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</si>
  <si>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</si>
  <si>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</si>
  <si>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</si>
  <si>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</si>
  <si>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</si>
  <si>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</si>
  <si>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</si>
  <si>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</si>
  <si>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</si>
  <si>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</si>
  <si>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</si>
  <si>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</si>
  <si>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</si>
  <si>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</si>
  <si>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</si>
  <si>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</si>
  <si>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</si>
  <si>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</si>
  <si>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</si>
  <si>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</si>
  <si>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</si>
  <si>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</si>
  <si>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</si>
  <si>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</si>
  <si>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</si>
  <si>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</si>
  <si>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</si>
  <si>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</si>
  <si>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</si>
  <si>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</si>
  <si>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</si>
  <si>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</si>
  <si>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</si>
  <si>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</si>
  <si>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</si>
  <si>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</si>
  <si>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</si>
  <si>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</si>
  <si>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</si>
  <si>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</si>
  <si>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</si>
  <si>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</si>
  <si>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</si>
  <si>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</si>
  <si>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</si>
  <si>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</si>
  <si>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</si>
  <si>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</si>
  <si>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</si>
  <si>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</si>
  <si>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</si>
  <si>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</si>
  <si>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</si>
  <si>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</si>
  <si>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</si>
  <si>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</si>
  <si>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</si>
  <si>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</si>
  <si>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</si>
  <si>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</si>
  <si>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</si>
  <si>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</si>
  <si>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</si>
  <si>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</si>
  <si>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</si>
  <si>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</si>
  <si>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</si>
  <si>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</si>
  <si>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</si>
  <si>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</si>
  <si>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</si>
  <si>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</si>
  <si>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</si>
  <si>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</si>
  <si>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</si>
  <si>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</si>
  <si>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</si>
  <si>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</si>
  <si>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</si>
  <si>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</si>
  <si>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</si>
  <si>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</si>
  <si>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</si>
  <si>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</si>
  <si>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</si>
  <si>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</si>
  <si>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</si>
  <si>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</si>
  <si>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</si>
  <si>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</si>
  <si>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</si>
  <si>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</si>
  <si>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</si>
  <si>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</si>
  <si>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</si>
  <si>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</si>
  <si>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</si>
  <si>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</si>
  <si>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</si>
  <si>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</si>
  <si>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</si>
  <si>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</si>
  <si>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</si>
  <si>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</si>
  <si>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</si>
  <si>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</si>
  <si>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</si>
  <si>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</si>
  <si>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</si>
  <si>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</si>
  <si>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</si>
  <si>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</si>
  <si>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</si>
  <si>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</si>
  <si>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</si>
  <si>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</si>
  <si>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</si>
  <si>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</si>
  <si>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</si>
  <si>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</si>
  <si>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</si>
  <si>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</si>
  <si>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</si>
  <si>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</si>
  <si>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</si>
  <si>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</si>
  <si>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</si>
  <si>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</si>
  <si>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</si>
  <si>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</si>
  <si>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</si>
  <si>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</si>
  <si>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</si>
  <si>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</si>
  <si>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</si>
  <si>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</si>
  <si>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</si>
  <si>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</si>
  <si>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</si>
  <si>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</si>
  <si>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</si>
  <si>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</si>
  <si>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</si>
  <si>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</si>
  <si>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</si>
  <si>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</si>
  <si>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</si>
  <si>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</si>
  <si>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</si>
  <si>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</si>
  <si>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</si>
  <si>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</si>
  <si>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</si>
  <si>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</si>
  <si>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</si>
  <si>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</si>
  <si>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</si>
  <si>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</si>
  <si>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</si>
  <si>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</si>
  <si>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</si>
  <si>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</si>
  <si>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</si>
  <si>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</si>
  <si>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</si>
  <si>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</si>
  <si>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</si>
  <si>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</si>
  <si>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</si>
  <si>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</si>
  <si>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</si>
  <si>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</si>
  <si>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</si>
  <si>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</si>
  <si>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</si>
  <si>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</si>
  <si>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</si>
  <si>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</si>
  <si>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</si>
  <si>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</si>
  <si>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</si>
  <si>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</si>
  <si>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</si>
  <si>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</si>
  <si>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</si>
  <si>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</si>
  <si>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</si>
  <si>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</si>
  <si>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</si>
  <si>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</si>
  <si>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</si>
  <si>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</si>
  <si>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</si>
  <si>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</si>
  <si>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</si>
  <si>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</si>
  <si>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</si>
  <si>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</si>
  <si>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</si>
  <si>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</si>
  <si>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</si>
  <si>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</si>
  <si>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</si>
  <si>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</si>
  <si>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</si>
  <si>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</si>
  <si>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</si>
  <si>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</si>
  <si>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</si>
  <si>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</si>
  <si>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</si>
  <si>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</si>
  <si>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</si>
  <si>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</si>
  <si>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</si>
  <si>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</si>
  <si>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</si>
  <si>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</si>
  <si>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</si>
  <si>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</si>
  <si>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</si>
  <si>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</si>
  <si>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</si>
  <si>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</si>
  <si>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</si>
  <si>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</si>
  <si>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</si>
  <si>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</si>
  <si>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</si>
  <si>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</si>
  <si>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</si>
  <si>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</si>
  <si>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</si>
  <si>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</si>
  <si>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</si>
  <si>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</si>
  <si>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</si>
  <si>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</si>
  <si>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</si>
  <si>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</si>
  <si>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</si>
  <si>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</si>
  <si>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</si>
  <si>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</si>
  <si>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</si>
  <si>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</si>
  <si>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</si>
  <si>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</si>
  <si>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</si>
  <si>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</si>
  <si>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</si>
  <si>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</si>
  <si>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</si>
  <si>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</si>
  <si>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</si>
  <si>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</si>
  <si>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</si>
  <si>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</si>
  <si>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</si>
  <si>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</si>
  <si>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</si>
  <si>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</si>
  <si>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</si>
  <si>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</si>
  <si>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</si>
  <si>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</si>
  <si>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</si>
  <si>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</si>
  <si>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</si>
  <si>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</si>
  <si>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</si>
  <si>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</si>
  <si>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</si>
  <si>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</si>
  <si>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</si>
  <si>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</si>
  <si>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</si>
  <si>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</si>
  <si>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</si>
  <si>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</si>
  <si>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</si>
  <si>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</si>
  <si>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</si>
  <si>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</si>
  <si>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</si>
  <si>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</si>
  <si>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</si>
  <si>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</si>
  <si>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</si>
  <si>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</si>
  <si>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</si>
  <si>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</si>
  <si>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</si>
  <si>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</si>
  <si>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</si>
  <si>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</si>
  <si>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</si>
  <si>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</si>
  <si>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</si>
  <si>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</si>
  <si>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</si>
  <si>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</si>
  <si>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</si>
  <si>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</si>
  <si>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</si>
  <si>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</si>
  <si>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</si>
  <si>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</si>
  <si>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</si>
  <si>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</si>
  <si>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</si>
  <si>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</si>
  <si>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</si>
  <si>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</si>
  <si>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</si>
  <si>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</si>
  <si>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</si>
  <si>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</si>
  <si>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</si>
  <si>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</si>
  <si>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</si>
  <si>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</si>
  <si>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</si>
  <si>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</si>
  <si>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</si>
  <si>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</si>
  <si>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</si>
  <si>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</si>
  <si>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</si>
  <si>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</si>
  <si>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</si>
  <si>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</si>
  <si>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</si>
  <si>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</si>
  <si>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</si>
  <si>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</si>
  <si>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</si>
  <si>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</si>
  <si>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</si>
  <si>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</si>
  <si>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</si>
  <si>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</si>
  <si>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</si>
  <si>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</si>
  <si>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</si>
  <si>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</si>
  <si>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</si>
  <si>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</si>
  <si>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</si>
  <si>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</si>
  <si>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</si>
  <si>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</si>
  <si>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</si>
  <si>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</si>
  <si>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</si>
  <si>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</si>
  <si>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</si>
  <si>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</si>
  <si>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</si>
  <si>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</si>
  <si>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</si>
  <si>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</si>
  <si>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</si>
  <si>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</si>
  <si>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</si>
  <si>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</si>
  <si>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</si>
  <si>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</si>
  <si>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</si>
  <si>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</si>
  <si>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</si>
  <si>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</si>
  <si>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</si>
  <si>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</si>
  <si>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</si>
  <si>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</si>
  <si>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</si>
  <si>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</si>
  <si>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</si>
  <si>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</si>
  <si>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</si>
  <si>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</si>
  <si>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</si>
  <si>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</si>
  <si>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</si>
  <si>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</si>
  <si>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</si>
  <si>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</si>
  <si>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</si>
  <si>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</si>
  <si>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</si>
  <si>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</si>
  <si>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</si>
  <si>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</si>
  <si>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</si>
  <si>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</si>
  <si>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</si>
  <si>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</si>
  <si>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</si>
  <si>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</si>
  <si>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</si>
  <si>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</si>
  <si>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</si>
  <si>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</si>
  <si>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</si>
  <si>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</si>
  <si>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</si>
  <si>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</si>
  <si>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</si>
  <si>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</si>
  <si>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</si>
  <si>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</si>
  <si>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</si>
  <si>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</si>
  <si>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</si>
  <si>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</si>
  <si>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</si>
  <si>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</si>
  <si>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</si>
  <si>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</si>
  <si>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</si>
  <si>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</si>
  <si>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</si>
  <si>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</si>
  <si>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</si>
  <si>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</si>
  <si>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</si>
  <si>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</si>
  <si>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</si>
  <si>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</si>
  <si>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</si>
  <si>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</si>
  <si>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</si>
  <si>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</si>
  <si>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</si>
  <si>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</si>
  <si>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</si>
  <si>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</si>
  <si>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</si>
  <si>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</si>
  <si>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</si>
  <si>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</si>
  <si>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</si>
  <si>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</si>
  <si>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</si>
  <si>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</si>
  <si>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</si>
  <si>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</si>
  <si>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</si>
  <si>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</si>
  <si>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</si>
  <si>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</si>
  <si>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</si>
  <si>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</si>
  <si>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</si>
  <si>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</si>
  <si>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</si>
  <si>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</si>
  <si>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</si>
  <si>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</si>
  <si>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</si>
  <si>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</si>
  <si>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</si>
  <si>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</si>
  <si>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</si>
  <si>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</si>
  <si>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</si>
  <si>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</si>
  <si>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</si>
  <si>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</si>
  <si>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</si>
  <si>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</si>
  <si>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</si>
  <si>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</si>
  <si>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</si>
  <si>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</si>
  <si>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</si>
  <si>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</si>
  <si>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</si>
  <si>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</si>
  <si>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</si>
  <si>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</si>
  <si>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</si>
  <si>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</si>
  <si>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</si>
  <si>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</si>
  <si>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</si>
  <si>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</si>
  <si>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</si>
  <si>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</si>
  <si>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</si>
  <si>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</si>
  <si>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</si>
  <si>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</si>
  <si>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</si>
  <si>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</si>
  <si>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</si>
  <si>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</si>
  <si>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</si>
  <si>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</si>
  <si>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</si>
  <si>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</si>
  <si>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</si>
  <si>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</si>
  <si>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</si>
  <si>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</si>
  <si>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</si>
  <si>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</si>
  <si>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</si>
  <si>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</si>
  <si>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</si>
  <si>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</si>
  <si>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</si>
  <si>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</si>
  <si>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</si>
  <si>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</si>
  <si>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</si>
  <si>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</si>
  <si>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</si>
  <si>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</si>
  <si>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</si>
  <si>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</si>
  <si>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</si>
  <si>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</si>
  <si>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</si>
  <si>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</si>
  <si>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</si>
  <si>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</si>
  <si>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</si>
  <si>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</si>
  <si>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</si>
  <si>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</si>
  <si>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</si>
  <si>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</si>
  <si>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</si>
  <si>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</si>
  <si>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</si>
  <si>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</si>
  <si>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</si>
  <si>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</si>
  <si>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</si>
  <si>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</si>
  <si>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</si>
  <si>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</si>
  <si>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</si>
  <si>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</si>
  <si>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</si>
  <si>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</si>
  <si>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</si>
  <si>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</si>
  <si>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</si>
  <si>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</si>
  <si>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</si>
  <si>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</si>
  <si>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</si>
  <si>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</si>
  <si>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</si>
  <si>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</si>
  <si>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</si>
  <si>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</si>
  <si>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</si>
  <si>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</si>
  <si>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</si>
  <si>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</si>
  <si>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</si>
  <si>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</si>
  <si>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</si>
  <si>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</si>
  <si>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</si>
  <si>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</si>
  <si>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</si>
  <si>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</si>
  <si>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</si>
  <si>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</si>
  <si>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</si>
  <si>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</si>
  <si>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</si>
  <si>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</si>
  <si>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</si>
  <si>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</si>
  <si>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</si>
  <si>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</si>
  <si>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</si>
  <si>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</si>
  <si>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</si>
  <si>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</si>
  <si>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</si>
  <si>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</si>
  <si>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</si>
  <si>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</si>
  <si>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</si>
  <si>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</si>
  <si>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</si>
  <si>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</si>
  <si>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</si>
  <si>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</si>
  <si>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</si>
  <si>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</si>
  <si>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</si>
  <si>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</si>
  <si>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</si>
  <si>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</si>
  <si>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</si>
  <si>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</si>
  <si>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</si>
  <si>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</si>
  <si>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</si>
  <si>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</si>
  <si>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</si>
  <si>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</si>
  <si>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</si>
  <si>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</si>
  <si>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</si>
  <si>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</si>
  <si>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</si>
  <si>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</si>
  <si>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</si>
  <si>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</si>
  <si>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</si>
  <si>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</si>
  <si>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</si>
  <si>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</si>
  <si>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</si>
  <si>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</si>
  <si>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</si>
  <si>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</si>
  <si>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</si>
  <si>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</si>
  <si>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</si>
  <si>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</si>
  <si>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</si>
  <si>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</si>
  <si>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</si>
  <si>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</si>
  <si>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</si>
  <si>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</si>
  <si>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</si>
  <si>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</si>
  <si>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</si>
  <si>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</si>
  <si>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</si>
  <si>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</si>
  <si>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</si>
  <si>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</si>
  <si>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</si>
  <si>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</si>
  <si>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</si>
  <si>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</si>
  <si>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</si>
  <si>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</si>
  <si>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</si>
  <si>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</si>
  <si>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</si>
  <si>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</si>
  <si>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</si>
  <si>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</si>
  <si>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</si>
  <si>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</si>
  <si>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</si>
  <si>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</si>
  <si>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</si>
  <si>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</si>
  <si>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</si>
  <si>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</si>
  <si>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</si>
  <si>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</si>
  <si>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</si>
  <si>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</si>
  <si>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</si>
  <si>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</si>
  <si>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</si>
  <si>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</si>
  <si>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</si>
  <si>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</si>
  <si>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</si>
  <si>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</si>
  <si>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</si>
  <si>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</si>
  <si>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</si>
  <si>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</si>
  <si>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</si>
  <si>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</si>
  <si>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</si>
  <si>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</si>
  <si>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</si>
  <si>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</si>
  <si>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</si>
  <si>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</si>
  <si>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</si>
  <si>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</si>
  <si>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</si>
  <si>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</si>
  <si>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</si>
  <si>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</si>
  <si>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</si>
  <si>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</si>
  <si>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</si>
  <si>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</si>
  <si>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</si>
  <si>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</si>
  <si>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</si>
  <si>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</si>
  <si>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</si>
  <si>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</si>
  <si>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</si>
  <si>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</si>
  <si>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</si>
  <si>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</si>
  <si>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</si>
  <si>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</si>
  <si>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</si>
  <si>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</si>
  <si>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</si>
  <si>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</si>
  <si>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</si>
  <si>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</si>
  <si>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</si>
  <si>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</si>
  <si>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</si>
  <si>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</si>
  <si>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</si>
  <si>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</si>
  <si>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</si>
  <si>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</si>
  <si>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</si>
  <si>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</si>
  <si>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</si>
  <si>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</si>
  <si>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</si>
  <si>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</si>
  <si>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</si>
  <si>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</si>
  <si>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</si>
  <si>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</si>
  <si>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</si>
  <si>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</si>
  <si>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</si>
  <si>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</si>
  <si>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</si>
  <si>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</si>
  <si>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</si>
  <si>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</si>
  <si>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</si>
  <si>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</si>
  <si>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</si>
  <si>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</si>
  <si>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</si>
  <si>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</si>
  <si>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</si>
  <si>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</si>
  <si>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</si>
  <si>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</si>
  <si>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</si>
  <si>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</si>
  <si>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</si>
  <si>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</si>
  <si>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</si>
  <si>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</si>
  <si>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</si>
  <si>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</si>
  <si>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</si>
  <si>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</si>
  <si>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</si>
  <si>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</si>
  <si>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</si>
  <si>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</si>
  <si>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</si>
  <si>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</si>
  <si>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</si>
  <si>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</si>
  <si>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</si>
  <si>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</si>
  <si>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</si>
  <si>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</si>
  <si>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</si>
  <si>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</si>
  <si>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</si>
  <si>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</si>
  <si>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</si>
  <si>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</si>
  <si>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</si>
  <si>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</si>
  <si>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</si>
  <si>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</si>
  <si>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</si>
  <si>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</si>
  <si>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</si>
  <si>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</si>
  <si>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</si>
  <si>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</si>
  <si>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</si>
  <si>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</si>
  <si>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</si>
  <si>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</si>
  <si>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</si>
  <si>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</si>
  <si>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</si>
  <si>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</si>
  <si>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</si>
  <si>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</si>
  <si>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</si>
  <si>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</si>
  <si>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</si>
  <si>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</si>
  <si>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</si>
  <si>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</si>
  <si>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</si>
  <si>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</si>
  <si>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</si>
  <si>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</si>
  <si>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</si>
  <si>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</si>
  <si>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</si>
  <si>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</si>
  <si>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</si>
  <si>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</si>
  <si>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</si>
  <si>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</si>
  <si>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</si>
  <si>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</si>
  <si>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</si>
  <si>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</si>
  <si>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</si>
  <si>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</si>
  <si>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</si>
  <si>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</si>
  <si>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</si>
  <si>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</si>
  <si>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</si>
  <si>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</si>
  <si>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</si>
  <si>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</si>
  <si>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</si>
  <si>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</si>
  <si>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</si>
  <si>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</si>
  <si>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</si>
  <si>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</si>
  <si>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</si>
  <si>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</si>
  <si>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</si>
  <si>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</si>
  <si>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</si>
  <si>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</si>
  <si>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</si>
  <si>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</si>
  <si>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</si>
  <si>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</si>
  <si>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</si>
  <si>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</si>
  <si>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</si>
  <si>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</si>
  <si>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</si>
  <si>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</si>
  <si>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</si>
  <si>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</si>
  <si>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</si>
  <si>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</si>
  <si>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</si>
  <si>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</si>
  <si>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</si>
  <si>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</si>
  <si>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</si>
  <si>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</si>
  <si>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</si>
  <si>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</si>
  <si>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</si>
  <si>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</si>
  <si>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</si>
  <si>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</si>
  <si>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</si>
  <si>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</si>
  <si>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</si>
  <si>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</si>
  <si>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</si>
  <si>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</si>
  <si>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</si>
  <si>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</si>
  <si>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</si>
  <si>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</si>
  <si>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</si>
  <si>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</si>
  <si>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</si>
  <si>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</si>
  <si>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</si>
  <si>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</si>
  <si>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</si>
  <si>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</si>
  <si>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</si>
  <si>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</si>
  <si>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</si>
  <si>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</si>
  <si>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</si>
  <si>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</si>
  <si>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</si>
  <si>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</si>
  <si>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</si>
  <si>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</si>
  <si>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</si>
  <si>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</si>
  <si>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</si>
  <si>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</si>
  <si>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</si>
  <si>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</si>
  <si>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</si>
  <si>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</si>
  <si>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</si>
  <si>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</si>
  <si>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</si>
  <si>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</si>
  <si>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</si>
  <si>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</si>
  <si>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</si>
  <si>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</si>
  <si>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</si>
  <si>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</si>
  <si>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</si>
  <si>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</si>
  <si>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</si>
  <si>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</si>
  <si>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</si>
  <si>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</si>
  <si>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</si>
  <si>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</si>
  <si>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</si>
  <si>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</si>
  <si>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</si>
  <si>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</si>
  <si>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</si>
  <si>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</si>
  <si>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</si>
  <si>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</si>
  <si>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</si>
  <si>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</si>
  <si>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</si>
  <si>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</si>
  <si>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</si>
  <si>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</si>
  <si>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</si>
  <si>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</si>
  <si>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</si>
  <si>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</si>
  <si>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</si>
  <si>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</si>
  <si>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</si>
  <si>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</si>
  <si>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</si>
  <si>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</si>
  <si>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</si>
  <si>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</si>
  <si>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</si>
  <si>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</si>
  <si>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</si>
  <si>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</si>
  <si>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</si>
  <si>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</si>
  <si>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</si>
  <si>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</si>
  <si>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</si>
  <si>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</si>
  <si>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</si>
  <si>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</si>
  <si>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</si>
  <si>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</si>
  <si>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</si>
  <si>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</si>
  <si>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</si>
  <si>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</si>
  <si>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</si>
  <si>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</si>
  <si>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</si>
  <si>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</si>
  <si>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</si>
  <si>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</si>
  <si>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</si>
  <si>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</si>
  <si>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</si>
  <si>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</si>
  <si>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</si>
  <si>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</si>
  <si>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</si>
  <si>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</si>
  <si>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</si>
  <si>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</si>
  <si>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</si>
  <si>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</si>
  <si>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</si>
  <si>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</si>
  <si>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</si>
  <si>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</si>
  <si>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</si>
  <si>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</si>
  <si>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</si>
  <si>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</si>
  <si>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</si>
  <si>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</si>
  <si>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</si>
  <si>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</si>
  <si>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</si>
  <si>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</si>
  <si>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</si>
  <si>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</si>
  <si>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</si>
  <si>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</si>
  <si>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</si>
  <si>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</si>
  <si>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</si>
  <si>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</si>
  <si>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</si>
  <si>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</si>
  <si>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</si>
  <si>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</si>
  <si>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</si>
  <si>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</si>
  <si>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</si>
  <si>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</si>
  <si>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</si>
  <si>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</si>
  <si>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</si>
  <si>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</si>
  <si>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</si>
  <si>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</si>
  <si>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</si>
  <si>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</si>
  <si>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</si>
  <si>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</si>
  <si>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</si>
  <si>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</si>
  <si>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</si>
  <si>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</si>
  <si>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</si>
  <si>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</si>
  <si>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</si>
  <si>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</si>
  <si>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</si>
  <si>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</si>
  <si>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</si>
  <si>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</si>
  <si>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</si>
  <si>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</si>
  <si>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</si>
  <si>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</si>
  <si>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</si>
  <si>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</si>
  <si>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</si>
  <si>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</si>
  <si>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</si>
  <si>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</si>
  <si>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</si>
  <si>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</si>
  <si>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</si>
  <si>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</si>
  <si>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</si>
  <si>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</si>
  <si>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</si>
  <si>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</si>
  <si>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</si>
  <si>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</si>
  <si>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</si>
  <si>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</si>
  <si>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</si>
  <si>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</si>
  <si>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</si>
  <si>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</si>
  <si>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</si>
  <si>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</si>
  <si>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</si>
  <si>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</si>
  <si>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</si>
  <si>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</si>
  <si>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</si>
  <si>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</si>
  <si>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</si>
  <si>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</si>
  <si>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</si>
  <si>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</si>
  <si>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</si>
  <si>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</si>
  <si>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</si>
  <si>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</si>
  <si>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</si>
  <si>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</si>
  <si>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</si>
  <si>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</si>
  <si>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</si>
  <si>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</si>
  <si>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</si>
  <si>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</si>
  <si>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</si>
  <si>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</si>
  <si>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</si>
  <si>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</si>
  <si>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</si>
  <si>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</si>
  <si>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</si>
  <si>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</si>
  <si>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</si>
  <si>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</si>
  <si>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</si>
  <si>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</si>
  <si>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</si>
  <si>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</si>
  <si>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</si>
  <si>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</si>
  <si>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</si>
  <si>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</si>
  <si>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</si>
  <si>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</si>
  <si>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</si>
  <si>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</si>
  <si>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</si>
  <si>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</si>
  <si>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</si>
  <si>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</si>
  <si>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</si>
  <si>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</si>
  <si>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</si>
  <si>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</si>
  <si>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</si>
  <si>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</si>
  <si>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</si>
  <si>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</si>
  <si>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</si>
  <si>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</si>
  <si>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</si>
  <si>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</si>
  <si>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</si>
  <si>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</si>
  <si>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</si>
  <si>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</si>
  <si>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</si>
  <si>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</si>
  <si>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</si>
  <si>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</si>
  <si>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</si>
  <si>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</si>
  <si>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</si>
  <si>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</si>
  <si>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</si>
  <si>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</si>
  <si>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</si>
  <si>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</si>
  <si>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</si>
  <si>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</si>
  <si>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</si>
  <si>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</si>
  <si>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</si>
  <si>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</si>
  <si>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</si>
  <si>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</si>
  <si>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</si>
  <si>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</si>
  <si>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</si>
  <si>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</si>
  <si>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</si>
  <si>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</si>
  <si>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</si>
  <si>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</si>
  <si>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</si>
  <si>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</si>
  <si>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</si>
  <si>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</si>
  <si>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</si>
  <si>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</si>
  <si>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</si>
  <si>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</si>
  <si>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</si>
  <si>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</si>
  <si>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</si>
  <si>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</si>
  <si>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</si>
  <si>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</si>
  <si>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</si>
  <si>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</si>
  <si>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</si>
  <si>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</si>
  <si>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</si>
  <si>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</si>
  <si>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</si>
  <si>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</si>
  <si>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</si>
  <si>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</si>
  <si>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</si>
  <si>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</si>
  <si>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</si>
  <si>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</si>
  <si>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</si>
  <si>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</si>
  <si>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</si>
  <si>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</si>
  <si>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</si>
  <si>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</si>
  <si>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</si>
  <si>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</si>
  <si>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</si>
  <si>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</si>
  <si>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</si>
  <si>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</si>
  <si>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</si>
  <si>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</si>
  <si>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</si>
  <si>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</si>
  <si>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</si>
  <si>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</si>
  <si>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</si>
  <si>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</si>
  <si>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</si>
  <si>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</si>
  <si>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</si>
  <si>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</si>
  <si>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</si>
  <si>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</si>
  <si>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</si>
  <si>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</si>
  <si>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</si>
  <si>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</si>
  <si>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</si>
  <si>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</si>
  <si>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</si>
  <si>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</si>
  <si>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</si>
  <si>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</si>
  <si>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</si>
  <si>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</si>
  <si>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</si>
  <si>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</si>
  <si>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</si>
  <si>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</si>
  <si>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</si>
  <si>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</si>
  <si>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</si>
  <si>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</si>
  <si>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</si>
  <si>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</si>
  <si>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</si>
  <si>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</si>
  <si>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</si>
  <si>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</si>
  <si>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</si>
  <si>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</si>
  <si>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</si>
  <si>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</si>
  <si>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</si>
  <si>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</si>
  <si>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</si>
  <si>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</si>
  <si>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</si>
  <si>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</si>
  <si>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</si>
  <si>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</si>
  <si>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</si>
  <si>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</si>
  <si>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</si>
  <si>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</si>
  <si>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</si>
  <si>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</si>
  <si>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</si>
  <si>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</si>
  <si>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</si>
  <si>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</si>
  <si>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</si>
  <si>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</si>
  <si>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</si>
  <si>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</si>
  <si>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</si>
  <si>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</si>
  <si>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</si>
  <si>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</si>
  <si>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</si>
  <si>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</si>
  <si>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</si>
  <si>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</si>
  <si>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</si>
  <si>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</si>
  <si>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</si>
  <si>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</si>
  <si>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</si>
  <si>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</si>
  <si>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</si>
  <si>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</si>
  <si>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</si>
  <si>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</si>
  <si>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</si>
  <si>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</si>
  <si>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</si>
  <si>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</si>
  <si>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</si>
  <si>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</si>
  <si>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</si>
  <si>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</si>
  <si>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</si>
  <si>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</si>
  <si>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</si>
  <si>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</si>
  <si>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</si>
  <si>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</si>
  <si>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</si>
  <si>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</si>
  <si>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</si>
  <si>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</si>
  <si>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</si>
  <si>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</si>
  <si>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</si>
  <si>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</si>
  <si>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</si>
  <si>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</si>
  <si>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</si>
  <si>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</si>
  <si>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</si>
  <si>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</si>
  <si>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</si>
  <si>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</si>
  <si>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</si>
  <si>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</si>
  <si>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</si>
  <si>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</si>
  <si>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</si>
  <si>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</si>
  <si>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</si>
  <si>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</si>
  <si>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</si>
  <si>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</si>
  <si>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</si>
  <si>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</si>
  <si>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</si>
  <si>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</si>
  <si>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</si>
  <si>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</si>
  <si>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</si>
  <si>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</si>
  <si>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</si>
  <si>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</si>
  <si>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</si>
  <si>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</si>
  <si>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</si>
  <si>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</si>
  <si>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</si>
  <si>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</si>
  <si>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</si>
  <si>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</si>
  <si>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</si>
  <si>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</si>
  <si>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</si>
  <si>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</si>
  <si>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</si>
  <si>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</si>
  <si>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</si>
  <si>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</si>
  <si>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</si>
  <si>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</si>
  <si>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</si>
  <si>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</si>
  <si>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</si>
  <si>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</si>
  <si>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</si>
  <si>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</si>
  <si>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</si>
  <si>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</si>
  <si>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</si>
  <si>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</si>
  <si>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</si>
  <si>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</si>
  <si>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</si>
  <si>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</si>
  <si>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</si>
  <si>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</si>
  <si>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</si>
  <si>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</si>
  <si>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</si>
  <si>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</si>
  <si>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</si>
  <si>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</si>
  <si>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</si>
  <si>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</si>
  <si>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</si>
  <si>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</si>
  <si>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</si>
  <si>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</si>
  <si>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</si>
  <si>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</si>
  <si>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</si>
  <si>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</si>
  <si>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</si>
  <si>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</si>
  <si>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</si>
  <si>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</si>
  <si>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</si>
  <si>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</si>
  <si>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</si>
  <si>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</si>
  <si>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</si>
  <si>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</si>
  <si>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</si>
  <si>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</si>
  <si>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</si>
  <si>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</si>
  <si>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</si>
  <si>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</si>
  <si>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</si>
  <si>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</si>
  <si>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</si>
  <si>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</si>
  <si>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</si>
  <si>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</si>
  <si>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</si>
  <si>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</si>
  <si>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</si>
  <si>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</si>
  <si>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</si>
  <si>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</si>
  <si>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</si>
  <si>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</si>
  <si>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</si>
  <si>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</si>
  <si>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</si>
  <si>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</si>
  <si>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</si>
  <si>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</si>
  <si>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</si>
  <si>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</si>
  <si>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</si>
  <si>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</si>
  <si>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</si>
  <si>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</si>
  <si>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</si>
  <si>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</si>
  <si>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</si>
  <si>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</si>
  <si>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</si>
  <si>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</si>
  <si>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</si>
  <si>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</si>
  <si>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</si>
  <si>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</si>
  <si>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</si>
  <si>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</si>
  <si>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</si>
  <si>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</si>
  <si>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</si>
  <si>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</si>
  <si>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</si>
  <si>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</si>
  <si>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</si>
  <si>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</si>
  <si>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</si>
  <si>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</si>
  <si>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</si>
  <si>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</si>
  <si>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</si>
  <si>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</si>
  <si>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</si>
  <si>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</si>
  <si>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</si>
  <si>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</si>
  <si>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</si>
  <si>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</si>
  <si>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</si>
  <si>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</si>
  <si>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</si>
  <si>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</si>
  <si>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</si>
  <si>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</si>
  <si>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</si>
  <si>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</si>
  <si>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</si>
  <si>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</si>
  <si>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</si>
  <si>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</si>
  <si>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</si>
  <si>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</si>
  <si>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</si>
  <si>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</si>
  <si>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</si>
  <si>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</si>
  <si>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</si>
  <si>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</si>
  <si>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</si>
  <si>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</si>
  <si>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</si>
  <si>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</si>
  <si>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</si>
  <si>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</si>
  <si>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</si>
  <si>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</si>
  <si>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</si>
  <si>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</si>
  <si>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</si>
  <si>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</si>
  <si>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</si>
  <si>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</si>
  <si>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</si>
  <si>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</si>
  <si>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</si>
  <si>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</si>
  <si>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</si>
  <si>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</si>
  <si>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</si>
  <si>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</si>
  <si>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</si>
  <si>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</si>
  <si>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</si>
  <si>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</si>
  <si>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</si>
  <si>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</si>
  <si>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</si>
  <si>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</si>
  <si>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</si>
  <si>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</si>
  <si>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</si>
  <si>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</si>
  <si>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</si>
  <si>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</si>
  <si>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</si>
  <si>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</si>
  <si>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</si>
  <si>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</si>
  <si>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</si>
  <si>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</si>
  <si>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</si>
  <si>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</si>
  <si>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</si>
  <si>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</si>
  <si>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</si>
  <si>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</si>
  <si>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</si>
  <si>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</si>
  <si>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</si>
  <si>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</si>
  <si>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</si>
  <si>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</si>
  <si>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</si>
  <si>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</si>
  <si>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</si>
  <si>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</si>
  <si>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</si>
  <si>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</si>
  <si>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</si>
  <si>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</si>
  <si>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</si>
  <si>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</si>
  <si>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</si>
  <si>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</si>
  <si>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</si>
  <si>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</si>
  <si>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</si>
  <si>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</si>
  <si>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</si>
  <si>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</si>
  <si>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</si>
  <si>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</si>
  <si>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</si>
  <si>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</si>
  <si>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</si>
  <si>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</si>
  <si>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</si>
  <si>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</si>
  <si>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</si>
  <si>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</si>
  <si>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</si>
  <si>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</si>
  <si>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</si>
  <si>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</si>
  <si>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</si>
  <si>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</si>
  <si>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</si>
  <si>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</si>
  <si>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</si>
  <si>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</si>
  <si>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</si>
  <si>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</si>
  <si>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</si>
  <si>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</si>
  <si>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</si>
  <si>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</si>
  <si>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</si>
  <si>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</si>
  <si>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</si>
  <si>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</si>
  <si>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</si>
  <si>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</si>
  <si>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</si>
  <si>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</si>
  <si>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</si>
  <si>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</si>
  <si>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</si>
  <si>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</si>
  <si>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</si>
  <si>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</si>
  <si>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</si>
  <si>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</si>
  <si>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</si>
  <si>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</si>
  <si>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</si>
  <si>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</si>
  <si>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</si>
  <si>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</si>
  <si>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</si>
  <si>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</si>
  <si>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</si>
  <si>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</si>
  <si>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</si>
  <si>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</si>
  <si>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</si>
  <si>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</si>
  <si>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</si>
  <si>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</si>
  <si>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</si>
  <si>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</si>
  <si>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</si>
  <si>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</si>
  <si>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</si>
  <si>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</si>
  <si>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</si>
  <si>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</si>
  <si>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</si>
  <si>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</si>
  <si>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</si>
  <si>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</si>
  <si>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</si>
  <si>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</si>
  <si>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</si>
  <si>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</si>
  <si>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</si>
  <si>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</si>
  <si>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</si>
  <si>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</si>
  <si>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</si>
  <si>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</si>
  <si>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</si>
  <si>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</si>
  <si>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</si>
  <si>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</si>
  <si>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</si>
  <si>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</si>
  <si>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</si>
  <si>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</si>
  <si>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</si>
  <si>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</si>
  <si>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</si>
  <si>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</si>
  <si>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</si>
  <si>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</si>
  <si>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</si>
  <si>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</si>
  <si>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</si>
  <si>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</si>
  <si>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</si>
  <si>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</si>
  <si>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</si>
  <si>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</si>
  <si>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</si>
  <si>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</si>
  <si>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</si>
  <si>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</si>
  <si>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</si>
  <si>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</si>
  <si>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</si>
  <si>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</si>
  <si>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</si>
  <si>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</si>
  <si>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</si>
  <si>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</si>
  <si>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</si>
  <si>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</si>
  <si>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</si>
  <si>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</si>
  <si>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</si>
  <si>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</si>
  <si>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</si>
  <si>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</si>
  <si>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</si>
  <si>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</si>
  <si>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</si>
  <si>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</si>
  <si>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</si>
  <si>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</si>
  <si>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</si>
  <si>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</si>
  <si>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</si>
  <si>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</si>
  <si>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</si>
  <si>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</si>
  <si>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</si>
  <si>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</si>
  <si>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</si>
  <si>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</si>
  <si>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</si>
  <si>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</si>
  <si>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</si>
  <si>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</si>
  <si>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</si>
  <si>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</si>
  <si>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</si>
  <si>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</si>
  <si>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</si>
  <si>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</si>
  <si>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</si>
  <si>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</si>
  <si>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</si>
  <si>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</si>
  <si>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</si>
  <si>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</si>
  <si>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</si>
  <si>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</si>
  <si>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</si>
  <si>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</si>
  <si>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</si>
  <si>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</si>
  <si>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</si>
  <si>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</si>
  <si>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</si>
  <si>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</si>
  <si>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</si>
  <si>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</si>
  <si>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</si>
  <si>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</si>
  <si>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</si>
  <si>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</si>
  <si>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</si>
  <si>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</si>
  <si>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</si>
  <si>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</si>
  <si>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</si>
  <si>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</si>
  <si>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</si>
  <si>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</si>
  <si>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</si>
  <si>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</si>
  <si>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</si>
  <si>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</si>
  <si>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</si>
  <si>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</si>
  <si>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</si>
  <si>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</si>
  <si>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</si>
  <si>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</si>
  <si>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</si>
  <si>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</si>
  <si>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</si>
  <si>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</si>
  <si>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</si>
  <si>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</si>
  <si>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</si>
  <si>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</si>
  <si>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</si>
  <si>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</si>
  <si>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</si>
  <si>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</si>
  <si>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</si>
  <si>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</si>
  <si>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</si>
  <si>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</si>
  <si>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</si>
  <si>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</si>
  <si>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</si>
  <si>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</si>
  <si>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</si>
  <si>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</si>
  <si>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</si>
  <si>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</si>
  <si>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</si>
  <si>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</si>
  <si>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</si>
  <si>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</si>
  <si>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</si>
  <si>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</si>
  <si>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</si>
  <si>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</si>
  <si>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</si>
  <si>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</si>
  <si>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</si>
  <si>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</si>
  <si>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</si>
  <si>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</si>
  <si>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</si>
  <si>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</si>
  <si>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</si>
  <si>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</si>
  <si>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</si>
  <si>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</si>
  <si>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</si>
  <si>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</si>
  <si>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</si>
  <si>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</si>
  <si>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</si>
  <si>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</si>
  <si>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</si>
  <si>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</si>
  <si>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</si>
  <si>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</si>
  <si>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</si>
  <si>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</si>
  <si>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</si>
  <si>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</si>
  <si>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</si>
  <si>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</si>
  <si>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</si>
  <si>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</si>
  <si>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</si>
  <si>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</si>
  <si>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</si>
  <si>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</si>
  <si>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</si>
  <si>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</si>
  <si>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</si>
  <si>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</si>
  <si>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</si>
  <si>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</si>
  <si>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</si>
  <si>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</si>
  <si>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</si>
  <si>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</si>
  <si>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</si>
  <si>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</si>
  <si>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</si>
  <si>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</si>
  <si>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</si>
  <si>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</si>
  <si>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</si>
  <si>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</si>
  <si>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</si>
  <si>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</si>
  <si>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</si>
  <si>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</si>
  <si>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</si>
  <si>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</si>
  <si>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</si>
  <si>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</si>
  <si>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</si>
  <si>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</si>
  <si>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</si>
  <si>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</si>
  <si>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</si>
  <si>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</si>
  <si>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</si>
  <si>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</si>
  <si>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</si>
  <si>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</si>
  <si>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</si>
  <si>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</si>
  <si>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</si>
  <si>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</si>
  <si>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</si>
  <si>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</si>
  <si>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</si>
  <si>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</si>
  <si>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</si>
  <si>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</si>
  <si>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</si>
  <si>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</si>
  <si>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</si>
  <si>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</si>
  <si>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</si>
  <si>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</si>
  <si>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</si>
  <si>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</si>
  <si>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</si>
  <si>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</si>
  <si>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</si>
  <si>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</si>
  <si>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</si>
  <si>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</si>
  <si>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</si>
  <si>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</si>
  <si>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</si>
  <si>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</si>
  <si>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</si>
  <si>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</si>
  <si>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</si>
  <si>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</si>
  <si>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</si>
  <si>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</si>
  <si>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</si>
  <si>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</si>
  <si>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</si>
  <si>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</si>
  <si>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</si>
  <si>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</si>
  <si>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</si>
  <si>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</si>
  <si>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</si>
  <si>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</si>
  <si>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</si>
  <si>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</si>
  <si>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</si>
  <si>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</si>
  <si>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</si>
  <si>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</si>
  <si>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</si>
  <si>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</si>
  <si>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</si>
  <si>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</si>
  <si>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</si>
  <si>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</si>
  <si>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</si>
  <si>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</si>
  <si>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</si>
  <si>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</si>
  <si>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</si>
  <si>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</si>
  <si>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</si>
  <si>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</si>
  <si>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</si>
  <si>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</si>
  <si>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</si>
  <si>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</si>
  <si>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</si>
  <si>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</si>
  <si>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</si>
  <si>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</si>
  <si>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</si>
  <si>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</si>
  <si>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</si>
  <si>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</si>
  <si>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</si>
  <si>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</si>
  <si>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</si>
  <si>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</si>
  <si>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</si>
  <si>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</si>
  <si>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</si>
  <si>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</si>
  <si>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</si>
  <si>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</si>
  <si>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</si>
  <si>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</si>
  <si>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</si>
  <si>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</si>
  <si>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</si>
  <si>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</si>
  <si>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</si>
  <si>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</si>
  <si>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</si>
  <si>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</si>
  <si>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</si>
  <si>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</si>
  <si>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</si>
  <si>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</si>
  <si>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</si>
  <si>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</si>
  <si>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</si>
  <si>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</si>
  <si>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</si>
  <si>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</si>
  <si>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</si>
  <si>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</si>
  <si>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</si>
  <si>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</si>
  <si>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</si>
  <si>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</si>
  <si>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</si>
  <si>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</si>
  <si>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</si>
  <si>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</si>
  <si>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</si>
  <si>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</si>
  <si>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</si>
  <si>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</si>
  <si>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</si>
  <si>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</si>
  <si>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</si>
  <si>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</si>
  <si>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</si>
  <si>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</si>
  <si>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</si>
  <si>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</si>
  <si>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</si>
  <si>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</si>
  <si>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</si>
  <si>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</si>
  <si>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</si>
  <si>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</si>
  <si>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</si>
  <si>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</si>
  <si>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</si>
  <si>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</si>
  <si>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</si>
  <si>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</si>
  <si>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</si>
  <si>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</si>
  <si>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</si>
  <si>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</si>
  <si>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</si>
  <si>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</si>
  <si>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</si>
  <si>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</si>
  <si>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</si>
  <si>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</si>
  <si>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</si>
  <si>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</si>
  <si>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</si>
  <si>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</si>
  <si>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</si>
  <si>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</si>
  <si>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</si>
  <si>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</si>
  <si>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</si>
  <si>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</si>
  <si>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</si>
  <si>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</si>
  <si>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</si>
  <si>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</si>
  <si>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</si>
  <si>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</si>
  <si>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</si>
  <si>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</si>
  <si>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</si>
  <si>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</si>
  <si>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</si>
  <si>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</si>
  <si>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</si>
  <si>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</si>
  <si>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</si>
  <si>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</si>
  <si>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</si>
  <si>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</si>
  <si>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</si>
  <si>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</si>
  <si>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</si>
  <si>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</si>
  <si>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</si>
  <si>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</si>
  <si>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</si>
  <si>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</si>
  <si>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</si>
  <si>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</si>
  <si>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</si>
  <si>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</si>
  <si>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</si>
  <si>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</si>
  <si>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</si>
  <si>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</si>
  <si>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</si>
  <si>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</si>
  <si>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</si>
  <si>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</si>
  <si>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</si>
  <si>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</si>
  <si>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</si>
  <si>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</si>
  <si>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</si>
  <si>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</si>
  <si>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</si>
  <si>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</si>
  <si>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</si>
  <si>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</si>
  <si>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</si>
  <si>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</si>
  <si>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</si>
  <si>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</si>
  <si>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</si>
  <si>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</si>
  <si>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</si>
  <si>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</si>
  <si>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</si>
  <si>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</si>
  <si>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</si>
  <si>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</si>
  <si>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</si>
  <si>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</si>
  <si>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</si>
  <si>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</si>
  <si>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</si>
  <si>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</si>
  <si>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</si>
  <si>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</si>
  <si>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</si>
  <si>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</si>
  <si>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</si>
  <si>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</si>
  <si>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</si>
  <si>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</si>
  <si>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</si>
  <si>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</si>
  <si>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</si>
  <si>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</si>
  <si>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</si>
  <si>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</si>
  <si>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</si>
  <si>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</si>
  <si>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</si>
  <si>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</si>
  <si>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</si>
  <si>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</si>
  <si>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</si>
  <si>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</si>
  <si>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</si>
  <si>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</si>
  <si>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</si>
  <si>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</si>
  <si>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</si>
  <si>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</si>
  <si>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</si>
  <si>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</si>
  <si>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</si>
  <si>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</si>
  <si>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</si>
  <si>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</si>
  <si>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</si>
  <si>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</si>
  <si>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</si>
  <si>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</si>
  <si>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</si>
  <si>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</si>
  <si>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</si>
  <si>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</si>
  <si>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</si>
  <si>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</si>
  <si>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</si>
  <si>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</si>
  <si>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</si>
  <si>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</si>
  <si>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</si>
  <si>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</si>
  <si>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</si>
  <si>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</si>
  <si>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</si>
  <si>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</si>
  <si>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</si>
  <si>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</si>
  <si>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</si>
  <si>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</si>
  <si>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</si>
  <si>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</si>
  <si>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</si>
  <si>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</si>
  <si>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</si>
  <si>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</si>
  <si>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</si>
  <si>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</si>
  <si>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</si>
  <si>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</si>
  <si>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</si>
  <si>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</si>
  <si>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</si>
  <si>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</si>
  <si>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</si>
  <si>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</si>
  <si>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</si>
  <si>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</si>
  <si>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</si>
  <si>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</si>
  <si>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</si>
  <si>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</si>
  <si>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</si>
  <si>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</si>
  <si>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</si>
  <si>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</si>
  <si>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</si>
  <si>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</si>
  <si>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</si>
  <si>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</si>
  <si>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</si>
  <si>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</si>
  <si>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</si>
  <si>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</si>
  <si>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</si>
  <si>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</si>
  <si>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</si>
  <si>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</si>
  <si>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</si>
  <si>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</si>
  <si>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</si>
  <si>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</si>
  <si>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</si>
  <si>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</si>
  <si>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</si>
  <si>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</si>
  <si>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</si>
  <si>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</si>
  <si>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</si>
  <si>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</si>
  <si>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</si>
  <si>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</si>
  <si>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</si>
  <si>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</si>
  <si>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</si>
  <si>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</si>
  <si>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</si>
  <si>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</si>
  <si>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</si>
  <si>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</si>
  <si>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</si>
  <si>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</si>
  <si>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</si>
  <si>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</si>
  <si>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</si>
  <si>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</si>
  <si>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</si>
  <si>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</si>
  <si>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</si>
  <si>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</si>
  <si>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</si>
  <si>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</si>
  <si>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</si>
  <si>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</si>
  <si>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</si>
  <si>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</si>
  <si>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</si>
  <si>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</si>
  <si>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</si>
  <si>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</si>
  <si>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</si>
  <si>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</si>
  <si>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</si>
  <si>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</si>
  <si>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</si>
  <si>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</si>
  <si>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</si>
  <si>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</si>
  <si>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</si>
  <si>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</si>
  <si>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</si>
  <si>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</si>
  <si>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</si>
  <si>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</si>
  <si>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</si>
  <si>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</si>
  <si>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</si>
  <si>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</si>
  <si>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</si>
  <si>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</si>
  <si>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</si>
  <si>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</si>
  <si>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</si>
  <si>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</si>
  <si>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</si>
  <si>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</si>
  <si>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</si>
  <si>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</si>
  <si>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</si>
  <si>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</si>
  <si>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</si>
  <si>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</si>
  <si>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</si>
  <si>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</si>
  <si>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</si>
  <si>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</si>
  <si>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</si>
  <si>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</si>
  <si>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</si>
  <si>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</si>
  <si>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</si>
  <si>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</si>
  <si>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</si>
  <si>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</si>
  <si>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</si>
  <si>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</si>
  <si>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</si>
  <si>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</si>
  <si>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</si>
  <si>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</si>
  <si>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</si>
  <si>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</si>
  <si>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</si>
  <si>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</si>
  <si>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</si>
  <si>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</si>
  <si>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</si>
  <si>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</si>
  <si>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</si>
  <si>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</si>
  <si>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</si>
  <si>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</si>
  <si>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</si>
  <si>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</si>
  <si>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</si>
  <si>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</si>
  <si>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</si>
  <si>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</si>
  <si>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</si>
  <si>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</si>
  <si>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</si>
  <si>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</si>
  <si>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</si>
  <si>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</si>
  <si>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</si>
  <si>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</si>
  <si>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</si>
  <si>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</si>
  <si>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</si>
  <si>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</si>
  <si>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</si>
  <si>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</si>
  <si>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</si>
  <si>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</si>
  <si>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</si>
  <si>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</si>
  <si>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</si>
  <si>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</si>
  <si>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</si>
  <si>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</si>
  <si>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</si>
  <si>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</si>
  <si>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</si>
  <si>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</si>
  <si>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</si>
  <si>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</si>
  <si>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</si>
  <si>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</si>
  <si>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</si>
  <si>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</si>
  <si>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</si>
  <si>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</si>
  <si>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</si>
  <si>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</si>
  <si>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</si>
  <si>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</si>
  <si>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</si>
  <si>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</si>
  <si>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</si>
  <si>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</si>
  <si>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</si>
  <si>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</si>
  <si>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</si>
  <si>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</si>
  <si>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</si>
  <si>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</si>
  <si>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</si>
  <si>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</si>
  <si>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</si>
  <si>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</si>
  <si>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</si>
  <si>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</si>
  <si>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</si>
  <si>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</si>
  <si>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</si>
  <si>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</si>
  <si>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</si>
  <si>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</si>
  <si>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</si>
  <si>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</si>
  <si>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</si>
  <si>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</si>
  <si>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</si>
  <si>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</si>
  <si>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</si>
  <si>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</si>
  <si>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</si>
  <si>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</si>
  <si>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</si>
  <si>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</si>
  <si>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</si>
  <si>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</si>
  <si>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</si>
  <si>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</si>
  <si>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</si>
  <si>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</si>
  <si>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</si>
  <si>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</si>
  <si>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</si>
  <si>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</si>
  <si>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</si>
  <si>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</si>
  <si>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</si>
  <si>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</si>
  <si>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</si>
  <si>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</si>
  <si>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</si>
  <si>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</si>
  <si>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</si>
  <si>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</si>
  <si>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</si>
  <si>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</si>
  <si>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</si>
  <si>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</si>
  <si>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</si>
  <si>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</si>
  <si>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</si>
  <si>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</si>
  <si>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</si>
  <si>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</si>
  <si>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</si>
  <si>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</si>
  <si>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</si>
  <si>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</si>
  <si>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</si>
  <si>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</si>
  <si>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</si>
  <si>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</si>
  <si>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</si>
  <si>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</si>
  <si>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</si>
  <si>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</si>
  <si>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</si>
  <si>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</si>
  <si>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</si>
  <si>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</si>
  <si>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</si>
  <si>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</si>
  <si>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</si>
  <si>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</si>
  <si>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</si>
  <si>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</si>
  <si>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</si>
  <si>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</si>
  <si>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</si>
  <si>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</si>
  <si>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</si>
  <si>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</si>
  <si>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</si>
  <si>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</si>
  <si>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</si>
  <si>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</si>
  <si>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</si>
  <si>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</si>
  <si>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</si>
  <si>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</si>
  <si>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</si>
  <si>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</si>
  <si>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</si>
  <si>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</si>
  <si>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</si>
  <si>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</si>
  <si>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</si>
  <si>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</si>
  <si>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</si>
  <si>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</si>
  <si>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</si>
  <si>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</si>
  <si>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</si>
  <si>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</si>
  <si>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</si>
  <si>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</si>
  <si>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</si>
  <si>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</si>
  <si>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</si>
  <si>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</si>
  <si>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</si>
  <si>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</si>
  <si>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</si>
  <si>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</si>
  <si>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</si>
  <si>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</si>
  <si>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</si>
  <si>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</si>
  <si>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</si>
  <si>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</si>
  <si>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</si>
  <si>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</si>
  <si>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</si>
  <si>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</si>
  <si>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</si>
  <si>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</si>
  <si>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</si>
  <si>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</si>
  <si>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</si>
  <si>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</si>
  <si>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</si>
  <si>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</si>
  <si>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</si>
  <si>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</si>
  <si>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</si>
  <si>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</si>
  <si>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</si>
  <si>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</si>
  <si>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</si>
  <si>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</si>
  <si>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</si>
  <si>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</si>
  <si>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</si>
  <si>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</si>
  <si>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</si>
  <si>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</si>
  <si>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</si>
  <si>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</si>
  <si>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</si>
  <si>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</si>
  <si>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</si>
  <si>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</si>
  <si>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</si>
  <si>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</si>
  <si>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</si>
  <si>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</si>
  <si>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</si>
  <si>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</si>
  <si>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</si>
  <si>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</si>
  <si>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</si>
  <si>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</si>
  <si>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</si>
  <si>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</si>
  <si>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</si>
  <si>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</si>
  <si>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</si>
  <si>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</si>
  <si>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</si>
  <si>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</si>
  <si>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</si>
  <si>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</si>
  <si>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</si>
  <si>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</si>
  <si>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</si>
  <si>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</si>
  <si>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</si>
  <si>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</si>
  <si>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</si>
  <si>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</si>
  <si>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</si>
  <si>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</si>
  <si>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</si>
  <si>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</si>
  <si>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</si>
  <si>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</si>
  <si>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</si>
  <si>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</si>
  <si>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</si>
  <si>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</si>
  <si>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</si>
  <si>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</si>
  <si>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</si>
  <si>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</si>
  <si>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</si>
  <si>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</si>
  <si>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</si>
  <si>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</si>
  <si>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</si>
  <si>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</si>
  <si>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</si>
  <si>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</si>
  <si>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</si>
  <si>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</si>
  <si>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</si>
  <si>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</si>
  <si>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</si>
  <si>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</si>
  <si>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</si>
  <si>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</si>
  <si>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</si>
  <si>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</si>
  <si>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</si>
  <si>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</si>
  <si>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</si>
  <si>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</si>
  <si>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</si>
  <si>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</si>
  <si>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</si>
  <si>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</si>
  <si>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</si>
  <si>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</si>
  <si>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</si>
  <si>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</si>
  <si>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</si>
  <si>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</si>
  <si>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</si>
  <si>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</si>
  <si>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</si>
  <si>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</si>
  <si>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</si>
  <si>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</si>
  <si>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</si>
  <si>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</si>
  <si>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</si>
  <si>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</si>
  <si>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</si>
  <si>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</si>
  <si>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</si>
  <si>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</si>
  <si>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</si>
  <si>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</si>
  <si>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</si>
  <si>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</si>
  <si>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</si>
  <si>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</si>
  <si>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</si>
  <si>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</si>
  <si>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</si>
  <si>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</si>
  <si>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</si>
  <si>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</si>
  <si>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</si>
  <si>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</si>
  <si>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</si>
  <si>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</si>
  <si>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</si>
  <si>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</si>
  <si>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</si>
  <si>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</si>
  <si>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</si>
  <si>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</si>
  <si>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</si>
  <si>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</si>
  <si>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</si>
  <si>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</si>
  <si>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</si>
  <si>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</si>
  <si>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</si>
  <si>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</si>
  <si>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</si>
  <si>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</si>
  <si>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</si>
  <si>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</si>
  <si>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</si>
  <si>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</si>
  <si>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</si>
  <si>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</si>
  <si>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</si>
  <si>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</si>
  <si>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</si>
  <si>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</si>
  <si>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</si>
  <si>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</si>
  <si>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</si>
  <si>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</si>
  <si>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</si>
  <si>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</si>
  <si>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</si>
  <si>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</si>
  <si>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</si>
  <si>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</si>
  <si>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</si>
  <si>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</si>
  <si>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</si>
  <si>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</si>
  <si>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</si>
  <si>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</si>
  <si>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</si>
  <si>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</si>
  <si>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</si>
  <si>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</si>
  <si>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</si>
  <si>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</si>
  <si>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</si>
  <si>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</si>
  <si>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</si>
  <si>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</si>
  <si>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</si>
  <si>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</si>
  <si>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</si>
  <si>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</si>
  <si>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</si>
  <si>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</si>
  <si>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</si>
  <si>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</si>
  <si>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</si>
  <si>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</si>
  <si>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</si>
  <si>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</si>
  <si>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</si>
  <si>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</si>
  <si>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</si>
  <si>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</si>
  <si>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</si>
  <si>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</si>
  <si>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</si>
  <si>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</si>
  <si>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</si>
  <si>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</si>
  <si>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</si>
  <si>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</si>
  <si>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</si>
  <si>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</si>
  <si>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</si>
  <si>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</si>
  <si>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</si>
  <si>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</si>
  <si>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</si>
  <si>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</si>
  <si>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</si>
  <si>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</si>
  <si>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</si>
  <si>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</si>
  <si>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</si>
  <si>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</si>
  <si>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</si>
  <si>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</si>
  <si>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</si>
  <si>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</si>
  <si>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</si>
  <si>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</si>
  <si>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</si>
  <si>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</si>
  <si>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</si>
  <si>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</si>
  <si>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</si>
  <si>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</si>
  <si>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</si>
  <si>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</si>
  <si>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</si>
  <si>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</si>
  <si>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</si>
  <si>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</si>
  <si>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</si>
  <si>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</si>
  <si>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</si>
  <si>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</si>
  <si>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</si>
  <si>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</si>
  <si>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</si>
  <si>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</si>
  <si>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</si>
  <si>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</si>
  <si>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</si>
  <si>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</si>
  <si>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</si>
  <si>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</si>
  <si>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</si>
  <si>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</si>
  <si>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</si>
  <si>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</si>
  <si>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</si>
  <si>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</si>
  <si>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</si>
  <si>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</si>
  <si>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</si>
  <si>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</si>
  <si>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</si>
  <si>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</si>
  <si>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</si>
  <si>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</si>
  <si>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</si>
  <si>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</si>
  <si>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</si>
  <si>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</si>
  <si>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</si>
  <si>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</si>
  <si>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</si>
  <si>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</si>
  <si>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</si>
  <si>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</si>
  <si>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</si>
  <si>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</si>
  <si>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</si>
  <si>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</si>
  <si>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</si>
  <si>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</si>
  <si>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</si>
  <si>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</si>
  <si>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</si>
  <si>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</si>
  <si>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</si>
  <si>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</si>
  <si>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</si>
  <si>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</si>
  <si>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</si>
  <si>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</si>
  <si>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</si>
  <si>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</si>
  <si>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</si>
  <si>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</si>
  <si>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</si>
  <si>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</si>
  <si>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</si>
  <si>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</si>
  <si>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</si>
  <si>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</si>
  <si>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</si>
  <si>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</si>
  <si>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</si>
  <si>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</si>
  <si>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</si>
  <si>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</si>
  <si>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</si>
  <si>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</si>
  <si>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</si>
  <si>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</si>
  <si>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</si>
  <si>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</si>
  <si>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</si>
  <si>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</si>
  <si>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</si>
  <si>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</si>
  <si>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</si>
  <si>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</si>
  <si>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</si>
  <si>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</si>
  <si>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</si>
  <si>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</si>
  <si>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</si>
  <si>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</si>
  <si>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</si>
  <si>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</si>
  <si>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</si>
  <si>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</si>
  <si>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</si>
  <si>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</si>
  <si>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</si>
  <si>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</si>
  <si>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</si>
  <si>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</si>
  <si>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</si>
  <si>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</si>
  <si>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</si>
  <si>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</si>
  <si>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</si>
  <si>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</si>
  <si>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</si>
  <si>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</si>
  <si>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</si>
  <si>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</si>
  <si>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</si>
  <si>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</si>
  <si>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</si>
  <si>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</si>
  <si>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</si>
  <si>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</si>
  <si>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</si>
  <si>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</si>
  <si>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</si>
  <si>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</si>
  <si>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</si>
  <si>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</si>
  <si>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</si>
  <si>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</si>
  <si>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</si>
  <si>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</si>
  <si>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</si>
  <si>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</si>
  <si>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</si>
  <si>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</si>
  <si>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</si>
  <si>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</si>
  <si>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</si>
  <si>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</si>
  <si>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</si>
  <si>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</si>
  <si>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</si>
  <si>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</si>
  <si>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</si>
  <si>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</si>
  <si>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</si>
  <si>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</si>
  <si>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</si>
  <si>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</si>
  <si>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</si>
  <si>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</si>
  <si>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</si>
  <si>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</si>
  <si>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</si>
  <si>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</si>
  <si>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</si>
  <si>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</si>
  <si>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</si>
  <si>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</si>
  <si>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</si>
  <si>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</si>
  <si>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</si>
  <si>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</si>
  <si>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</si>
  <si>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</si>
  <si>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</si>
  <si>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</si>
  <si>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</si>
  <si>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</si>
  <si>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</si>
  <si>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</si>
  <si>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</si>
  <si>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</si>
  <si>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</si>
  <si>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</si>
  <si>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</si>
  <si>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</si>
  <si>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</si>
  <si>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</si>
  <si>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</si>
  <si>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</si>
  <si>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</si>
  <si>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</si>
  <si>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</si>
  <si>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</si>
  <si>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</si>
  <si>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</si>
  <si>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</si>
  <si>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</si>
  <si>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</si>
  <si>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</si>
  <si>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</si>
  <si>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</si>
  <si>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</si>
  <si>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</si>
  <si>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</si>
  <si>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</si>
  <si>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</si>
  <si>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</si>
  <si>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</si>
  <si>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</si>
  <si>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</si>
  <si>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</si>
  <si>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</si>
  <si>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</si>
  <si>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</si>
  <si>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</si>
  <si>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</si>
  <si>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</si>
  <si>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</si>
  <si>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</si>
  <si>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</si>
  <si>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</si>
  <si>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</si>
  <si>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</si>
  <si>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</si>
  <si>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</si>
  <si>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</si>
  <si>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</si>
  <si>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</si>
  <si>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</si>
  <si>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</si>
  <si>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</si>
  <si>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</si>
  <si>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</si>
  <si>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</si>
  <si>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</si>
  <si>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</si>
  <si>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</si>
  <si>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</si>
  <si>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</si>
  <si>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</si>
  <si>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</si>
  <si>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</si>
  <si>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</si>
  <si>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</si>
  <si>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</si>
  <si>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</si>
  <si>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</si>
  <si>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</si>
  <si>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</si>
  <si>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</si>
  <si>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</si>
  <si>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</si>
  <si>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</si>
  <si>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</si>
  <si>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</si>
  <si>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</si>
  <si>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</si>
  <si>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</si>
  <si>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</si>
  <si>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</si>
  <si>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</si>
  <si>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</si>
  <si>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</si>
  <si>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</si>
  <si>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</si>
  <si>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</si>
  <si>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</si>
  <si>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</si>
  <si>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</si>
  <si>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</si>
  <si>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</si>
  <si>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</si>
  <si>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</si>
  <si>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</si>
  <si>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</si>
  <si>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</si>
  <si>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</si>
  <si>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</si>
  <si>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</si>
  <si>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</si>
  <si>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</si>
  <si>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</si>
  <si>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</si>
  <si>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</si>
  <si>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</si>
  <si>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</si>
  <si>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</si>
  <si>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</si>
  <si>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</si>
  <si>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</si>
  <si>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</si>
  <si>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</si>
  <si>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</si>
  <si>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</si>
  <si>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</si>
  <si>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</si>
  <si>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</si>
  <si>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</si>
  <si>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</si>
  <si>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</si>
  <si>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</si>
  <si>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</si>
  <si>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</si>
  <si>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</si>
  <si>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</si>
  <si>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</si>
  <si>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</si>
  <si>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</si>
  <si>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</si>
  <si>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</si>
  <si>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</si>
  <si>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</si>
  <si>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</si>
  <si>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</si>
  <si>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</si>
  <si>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</si>
  <si>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</si>
  <si>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</si>
  <si>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</si>
  <si>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</si>
  <si>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</si>
  <si>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</si>
  <si>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</si>
  <si>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</si>
  <si>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</si>
  <si>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</si>
  <si>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</si>
  <si>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</si>
  <si>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</si>
  <si>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</si>
  <si>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</si>
  <si>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</si>
  <si>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</si>
  <si>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</si>
  <si>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</si>
  <si>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</si>
  <si>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</si>
  <si>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</si>
  <si>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</si>
  <si>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</si>
  <si>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</si>
  <si>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</si>
  <si>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</si>
  <si>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</si>
  <si>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</si>
  <si>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</si>
  <si>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</si>
  <si>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</si>
  <si>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</si>
  <si>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</si>
  <si>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</si>
  <si>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</si>
  <si>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</si>
  <si>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</si>
  <si>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</si>
  <si>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</si>
  <si>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</si>
  <si>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</si>
  <si>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</si>
  <si>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</si>
  <si>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</si>
  <si>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</si>
  <si>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</si>
  <si>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</si>
  <si>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</si>
  <si>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</si>
  <si>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</si>
  <si>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</si>
  <si>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</si>
  <si>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</si>
  <si>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</si>
  <si>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</si>
  <si>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</si>
  <si>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</si>
  <si>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</si>
  <si>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</si>
  <si>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</si>
  <si>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</si>
  <si>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</si>
  <si>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</si>
  <si>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</si>
  <si>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</si>
  <si>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</si>
  <si>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</si>
  <si>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</si>
  <si>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</si>
  <si>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</si>
  <si>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</si>
  <si>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</si>
  <si>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</si>
  <si>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</si>
  <si>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</si>
  <si>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</si>
  <si>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</si>
  <si>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</si>
  <si>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</si>
  <si>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</si>
  <si>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</si>
  <si>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</si>
  <si>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</si>
  <si>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</si>
  <si>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</si>
  <si>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</si>
  <si>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</si>
  <si>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</si>
  <si>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</si>
  <si>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</si>
  <si>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</si>
  <si>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</si>
  <si>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</si>
  <si>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</si>
  <si>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</si>
  <si>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</si>
  <si>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</si>
  <si>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</si>
  <si>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</si>
  <si>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</si>
  <si>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</si>
  <si>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</si>
  <si>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</si>
  <si>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</si>
  <si>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</si>
  <si>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</si>
  <si>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</si>
  <si>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</si>
  <si>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</si>
  <si>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</si>
  <si>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</si>
  <si>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</si>
  <si>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</si>
  <si>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</si>
  <si>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</si>
  <si>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</si>
  <si>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</si>
  <si>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</si>
  <si>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</si>
  <si>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</si>
  <si>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</si>
  <si>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</si>
  <si>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</si>
  <si>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</si>
  <si>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</si>
  <si>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</si>
  <si>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</si>
  <si>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</si>
  <si>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</si>
  <si>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</si>
  <si>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</si>
  <si>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</si>
  <si>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</si>
  <si>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</si>
  <si>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</si>
  <si>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</si>
  <si>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</si>
  <si>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</si>
  <si>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</si>
  <si>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</si>
  <si>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</si>
  <si>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</si>
  <si>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</si>
  <si>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</si>
  <si>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</si>
  <si>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</si>
  <si>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</si>
  <si>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</si>
  <si>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</si>
  <si>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</si>
  <si>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</si>
  <si>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</si>
  <si>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</si>
  <si>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</si>
  <si>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</si>
  <si>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</si>
  <si>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</si>
  <si>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</si>
  <si>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</si>
  <si>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</si>
  <si>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</si>
  <si>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</si>
  <si>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</si>
  <si>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</si>
  <si>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</si>
  <si>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</si>
  <si>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</si>
  <si>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</si>
  <si>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</si>
  <si>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</si>
  <si>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</si>
  <si>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</si>
  <si>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</si>
  <si>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</si>
  <si>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</si>
  <si>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</si>
  <si>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</si>
  <si>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</si>
  <si>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</si>
  <si>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</si>
  <si>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</si>
  <si>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</si>
  <si>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</si>
  <si>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</si>
  <si>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</si>
  <si>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</si>
  <si>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</si>
  <si>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</si>
  <si>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</si>
  <si>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</si>
  <si>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</si>
  <si>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</si>
  <si>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</si>
  <si>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</si>
  <si>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</si>
  <si>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</si>
  <si>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</si>
  <si>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</si>
  <si>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</si>
  <si>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</si>
  <si>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</si>
  <si>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</si>
  <si>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</si>
  <si>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</si>
  <si>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</si>
  <si>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</si>
  <si>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</si>
  <si>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</si>
  <si>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</si>
  <si>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</si>
  <si>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</si>
  <si>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</si>
  <si>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</si>
  <si>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</si>
  <si>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</si>
  <si>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</si>
  <si>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</si>
  <si>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</si>
  <si>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</si>
  <si>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</si>
  <si>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</si>
  <si>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</si>
  <si>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</si>
  <si>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</si>
  <si>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</si>
  <si>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</si>
  <si>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</si>
  <si>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</si>
  <si>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</si>
  <si>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</si>
  <si>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</si>
  <si>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</si>
  <si>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</si>
  <si>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</si>
  <si>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</si>
  <si>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</si>
  <si>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</si>
  <si>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</si>
  <si>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</si>
  <si>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</si>
  <si>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</si>
  <si>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</si>
  <si>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</si>
  <si>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</si>
  <si>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</si>
  <si>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</si>
  <si>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</si>
  <si>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</si>
  <si>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</si>
  <si>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</si>
  <si>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</si>
  <si>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</si>
  <si>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</si>
  <si>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</si>
  <si>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</si>
  <si>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</si>
  <si>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</si>
  <si>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</si>
  <si>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</si>
  <si>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</si>
  <si>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</si>
  <si>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</si>
  <si>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</si>
  <si>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</si>
  <si>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</si>
  <si>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</si>
  <si>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</si>
  <si>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</si>
  <si>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</si>
  <si>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</si>
  <si>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</si>
  <si>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</si>
  <si>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</si>
  <si>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</si>
  <si>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</si>
  <si>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</si>
  <si>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</si>
  <si>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</si>
  <si>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</si>
  <si>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</si>
  <si>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</si>
  <si>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</si>
  <si>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</si>
  <si>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</si>
  <si>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</si>
  <si>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</si>
  <si>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</si>
  <si>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</si>
  <si>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</si>
  <si>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</si>
  <si>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</si>
  <si>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</si>
  <si>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</si>
  <si>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</si>
  <si>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</si>
  <si>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</si>
  <si>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</si>
  <si>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</si>
  <si>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</si>
  <si>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</si>
  <si>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</si>
  <si>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</si>
  <si>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</si>
  <si>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</si>
  <si>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</si>
  <si>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</si>
  <si>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</si>
  <si>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</si>
  <si>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</si>
  <si>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</si>
  <si>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</si>
  <si>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</si>
  <si>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</si>
  <si>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</si>
  <si>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</si>
  <si>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</si>
  <si>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</si>
  <si>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</si>
  <si>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</si>
  <si>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</si>
  <si>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</si>
  <si>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</si>
  <si>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</si>
  <si>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</si>
  <si>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</si>
  <si>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</si>
  <si>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</si>
  <si>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</si>
  <si>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</si>
  <si>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</si>
  <si>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</si>
  <si>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</si>
  <si>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</si>
  <si>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</si>
  <si>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</si>
  <si>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</si>
  <si>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</si>
  <si>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</si>
  <si>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</si>
  <si>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</si>
  <si>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</si>
  <si>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</si>
  <si>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</si>
  <si>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</si>
  <si>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</si>
  <si>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</si>
  <si>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</si>
  <si>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</si>
  <si>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</si>
  <si>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</si>
  <si>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</si>
  <si>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</si>
  <si>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</si>
  <si>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</si>
  <si>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</si>
  <si>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</si>
  <si>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</si>
  <si>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</si>
  <si>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</si>
  <si>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</si>
  <si>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</si>
  <si>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</si>
  <si>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</si>
  <si>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</si>
  <si>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</si>
  <si>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</si>
  <si>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</si>
  <si>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</si>
  <si>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</si>
  <si>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</si>
  <si>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</si>
  <si>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</si>
  <si>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</si>
  <si>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</si>
  <si>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</si>
  <si>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</si>
  <si>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</si>
  <si>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</si>
  <si>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</si>
  <si>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</si>
  <si>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</si>
  <si>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</si>
  <si>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</si>
  <si>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</si>
  <si>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</si>
  <si>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</si>
  <si>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</si>
  <si>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</si>
  <si>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</si>
  <si>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</si>
  <si>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</si>
  <si>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</si>
  <si>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</si>
  <si>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</si>
  <si>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</si>
  <si>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</si>
  <si>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</si>
  <si>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</si>
  <si>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</si>
  <si>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</si>
  <si>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</si>
  <si>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</si>
  <si>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</si>
  <si>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</si>
  <si>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</si>
  <si>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</si>
  <si>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</si>
  <si>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</si>
  <si>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</si>
  <si>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</si>
  <si>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</si>
  <si>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</si>
  <si>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</si>
  <si>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</si>
  <si>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</si>
  <si>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</si>
  <si>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</si>
  <si>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</si>
  <si>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</si>
  <si>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</si>
  <si>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</si>
  <si>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</si>
  <si>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</si>
  <si>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</si>
  <si>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</si>
  <si>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</si>
  <si>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</si>
  <si>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</si>
  <si>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</si>
  <si>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</si>
  <si>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</si>
  <si>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</si>
  <si>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</si>
  <si>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</si>
  <si>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</si>
  <si>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</si>
  <si>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</si>
  <si>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</si>
  <si>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</si>
  <si>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</si>
  <si>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</si>
  <si>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</si>
  <si>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</si>
  <si>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</si>
  <si>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</si>
  <si>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</si>
  <si>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</si>
  <si>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</si>
  <si>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</si>
  <si>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</si>
  <si>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</si>
  <si>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</si>
  <si>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</si>
  <si>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</si>
  <si>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</si>
  <si>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</si>
  <si>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</si>
  <si>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</si>
  <si>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</si>
  <si>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</si>
  <si>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</si>
  <si>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</si>
  <si>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</si>
  <si>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</si>
  <si>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</si>
  <si>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</si>
  <si>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</si>
  <si>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</si>
  <si>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</si>
  <si>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</si>
  <si>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</si>
  <si>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</si>
  <si>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</si>
  <si>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</si>
  <si>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</si>
  <si>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</si>
  <si>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</si>
  <si>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</si>
  <si>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</si>
  <si>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</si>
  <si>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</si>
  <si>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</si>
  <si>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</si>
  <si>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</si>
  <si>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</si>
  <si>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</si>
  <si>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</si>
  <si>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</si>
  <si>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</si>
  <si>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</si>
  <si>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</si>
  <si>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</si>
  <si>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</si>
  <si>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</si>
  <si>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</si>
  <si>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</si>
  <si>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</si>
  <si>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</si>
  <si>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</si>
  <si>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</si>
  <si>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</si>
  <si>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</si>
  <si>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</si>
  <si>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</si>
  <si>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</si>
  <si>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</si>
  <si>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</si>
  <si>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</si>
  <si>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</si>
  <si>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</si>
  <si>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</si>
  <si>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</si>
  <si>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</si>
  <si>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</si>
  <si>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</si>
  <si>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</si>
  <si>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</si>
  <si>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</si>
  <si>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</si>
  <si>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</si>
  <si>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</si>
  <si>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</si>
  <si>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</si>
  <si>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</si>
  <si>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</si>
  <si>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</si>
  <si>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</si>
  <si>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</si>
  <si>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</si>
  <si>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</si>
  <si>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</si>
  <si>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</si>
  <si>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</si>
  <si>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</si>
  <si>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</si>
  <si>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</si>
  <si>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</si>
  <si>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</si>
  <si>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</si>
  <si>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</si>
  <si>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</si>
  <si>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</si>
  <si>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</si>
  <si>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</si>
  <si>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</si>
  <si>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</si>
  <si>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</si>
  <si>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</si>
  <si>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</si>
  <si>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</si>
  <si>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</si>
  <si>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</si>
  <si>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</si>
  <si>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</si>
  <si>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</si>
  <si>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</si>
  <si>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</si>
  <si>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</si>
  <si>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</si>
  <si>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</si>
  <si>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</si>
  <si>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</si>
  <si>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</si>
  <si>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</si>
  <si>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</si>
  <si>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</si>
  <si>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</si>
  <si>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</si>
  <si>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</si>
  <si>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</si>
  <si>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</si>
  <si>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</si>
  <si>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</si>
  <si>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</si>
  <si>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</si>
  <si>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</si>
  <si>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</si>
  <si>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</si>
  <si>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</si>
  <si>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</si>
  <si>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</si>
  <si>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</si>
  <si>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</si>
  <si>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</si>
  <si>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</si>
  <si>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</si>
  <si>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</si>
  <si>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</si>
  <si>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</si>
  <si>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</si>
  <si>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</si>
  <si>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</si>
  <si>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</si>
  <si>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</si>
  <si>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</si>
  <si>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</si>
  <si>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</si>
  <si>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</si>
  <si>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</si>
  <si>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</si>
  <si>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</si>
  <si>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</si>
  <si>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</si>
  <si>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</si>
  <si>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</si>
  <si>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</si>
  <si>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</si>
  <si>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</si>
  <si>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</si>
  <si>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</si>
  <si>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</si>
  <si>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</si>
  <si>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</si>
  <si>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</si>
  <si>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</si>
  <si>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</si>
  <si>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</si>
  <si>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</si>
  <si>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</si>
  <si>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</si>
  <si>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</si>
  <si>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</si>
  <si>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</si>
  <si>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</si>
  <si>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</si>
  <si>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</si>
  <si>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</si>
  <si>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</si>
  <si>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</si>
  <si>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</si>
  <si>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</si>
  <si>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</si>
  <si>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</si>
  <si>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</si>
  <si>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</si>
  <si>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</si>
  <si>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</si>
  <si>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</si>
  <si>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</si>
  <si>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</si>
  <si>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</si>
  <si>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</si>
  <si>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</si>
  <si>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</si>
  <si>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</si>
  <si>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</si>
  <si>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</si>
  <si>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</si>
  <si>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</si>
  <si>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</si>
  <si>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</si>
  <si>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</si>
  <si>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</si>
  <si>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</si>
  <si>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</si>
  <si>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</si>
  <si>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</si>
  <si>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</si>
  <si>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</si>
  <si>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</si>
  <si>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</si>
  <si>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</si>
  <si>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</si>
  <si>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</si>
  <si>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</si>
  <si>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</si>
  <si>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</si>
  <si>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</si>
  <si>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</si>
  <si>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</si>
  <si>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</si>
  <si>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</si>
  <si>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</si>
  <si>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</si>
  <si>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</si>
  <si>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</si>
  <si>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</si>
  <si>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</si>
  <si>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</si>
  <si>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</si>
  <si>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</si>
  <si>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</si>
  <si>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</si>
  <si>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</si>
  <si>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</si>
  <si>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</si>
  <si>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</si>
  <si>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</si>
  <si>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</si>
  <si>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</si>
  <si>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</si>
  <si>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</si>
  <si>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</si>
  <si>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</si>
  <si>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</si>
  <si>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</si>
  <si>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</si>
  <si>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</si>
  <si>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</si>
  <si>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</si>
  <si>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</si>
  <si>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</si>
  <si>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</si>
  <si>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</si>
  <si>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</si>
  <si>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</si>
  <si>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</si>
  <si>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</si>
  <si>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</si>
  <si>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</si>
  <si>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</si>
  <si>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</si>
  <si>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</si>
  <si>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</si>
  <si>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</si>
  <si>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</si>
  <si>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</si>
  <si>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</si>
  <si>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</si>
  <si>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</si>
  <si>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</si>
  <si>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</si>
  <si>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</si>
  <si>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</si>
  <si>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</si>
  <si>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</si>
  <si>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</si>
  <si>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</si>
  <si>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</si>
  <si>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</si>
  <si>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</si>
  <si>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</si>
  <si>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</si>
  <si>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</si>
  <si>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</si>
  <si>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</si>
  <si>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</si>
  <si>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</si>
  <si>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</si>
  <si>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</si>
  <si>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</si>
  <si>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</si>
  <si>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</si>
  <si>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</si>
  <si>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</si>
  <si>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</si>
  <si>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</si>
  <si>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</si>
  <si>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</si>
  <si>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</si>
  <si>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</si>
  <si>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</si>
  <si>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</si>
  <si>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</si>
  <si>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</si>
  <si>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</si>
  <si>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</si>
  <si>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</si>
  <si>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</si>
  <si>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</si>
  <si>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</si>
  <si>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</si>
  <si>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</si>
  <si>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</si>
  <si>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</si>
  <si>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</si>
  <si>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</si>
  <si>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</si>
  <si>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</si>
  <si>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</si>
  <si>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</si>
  <si>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</si>
  <si>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</si>
  <si>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</si>
  <si>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</si>
  <si>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</si>
  <si>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</si>
  <si>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</si>
  <si>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</si>
  <si>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</si>
  <si>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</si>
  <si>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</si>
  <si>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</si>
  <si>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</si>
  <si>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</si>
  <si>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</si>
  <si>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</si>
  <si>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</si>
  <si>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</si>
  <si>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</si>
  <si>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</si>
  <si>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</si>
  <si>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</si>
  <si>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</si>
  <si>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</si>
  <si>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</si>
  <si>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</si>
  <si>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</si>
  <si>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</si>
  <si>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</si>
  <si>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</si>
  <si>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</si>
  <si>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</si>
  <si>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</si>
  <si>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</si>
  <si>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</si>
  <si>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</si>
  <si>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</si>
  <si>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</si>
  <si>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</si>
  <si>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</si>
  <si>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</si>
  <si>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</si>
  <si>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</si>
  <si>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</si>
  <si>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</si>
  <si>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</si>
  <si>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</si>
  <si>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</si>
  <si>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</si>
  <si>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</si>
  <si>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</si>
  <si>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</si>
  <si>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</si>
  <si>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</si>
  <si>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</si>
  <si>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</si>
  <si>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</si>
  <si>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</si>
  <si>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</si>
  <si>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</si>
  <si>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</si>
  <si>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</si>
  <si>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</si>
  <si>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</si>
  <si>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</si>
  <si>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</si>
  <si>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</si>
  <si>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</si>
  <si>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</si>
  <si>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</si>
  <si>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</si>
  <si>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</si>
  <si>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</si>
  <si>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</si>
  <si>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</si>
  <si>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</si>
  <si>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</si>
  <si>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</si>
  <si>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</si>
  <si>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</si>
  <si>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</si>
  <si>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</si>
  <si>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</si>
  <si>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</si>
  <si>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</si>
  <si>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</si>
  <si>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</si>
  <si>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</si>
  <si>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</si>
  <si>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</si>
  <si>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</si>
  <si>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</si>
  <si>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</si>
  <si>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</si>
  <si>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</si>
  <si>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</si>
  <si>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</si>
  <si>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</si>
  <si>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</si>
  <si>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</si>
  <si>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</si>
  <si>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</si>
  <si>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</si>
  <si>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</si>
  <si>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</si>
  <si>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</si>
  <si>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</si>
  <si>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</si>
  <si>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</si>
  <si>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</si>
  <si>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</si>
  <si>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</si>
  <si>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</si>
  <si>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</si>
  <si>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</si>
  <si>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</si>
  <si>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</si>
  <si>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</si>
  <si>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</si>
  <si>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</si>
  <si>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</si>
  <si>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</si>
  <si>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</si>
  <si>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</si>
  <si>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</si>
  <si>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</si>
  <si>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</si>
  <si>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</si>
  <si>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</si>
  <si>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</si>
  <si>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</si>
  <si>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</si>
  <si>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</si>
  <si>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</si>
  <si>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</si>
  <si>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</si>
  <si>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</si>
  <si>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</si>
  <si>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</si>
  <si>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</si>
  <si>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</si>
  <si>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</si>
  <si>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</si>
  <si>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</si>
  <si>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</si>
  <si>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</si>
  <si>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</si>
  <si>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</si>
  <si>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</si>
  <si>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</si>
  <si>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</si>
  <si>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</si>
  <si>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</si>
  <si>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</si>
  <si>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</si>
  <si>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</si>
  <si>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</si>
  <si>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</si>
  <si>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</si>
  <si>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</si>
  <si>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</si>
  <si>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</si>
  <si>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</si>
  <si>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</si>
  <si>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</si>
  <si>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</si>
  <si>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</si>
  <si>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</si>
  <si>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</si>
  <si>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</si>
  <si>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</si>
  <si>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</si>
  <si>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</si>
  <si>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</si>
  <si>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</si>
  <si>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</si>
  <si>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</si>
  <si>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</si>
  <si>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</si>
  <si>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</si>
  <si>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</si>
  <si>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</si>
  <si>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</si>
  <si>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</si>
  <si>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</si>
  <si>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</si>
  <si>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</si>
  <si>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</si>
  <si>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</si>
  <si>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</si>
  <si>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</si>
  <si>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</si>
  <si>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</si>
  <si>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</si>
  <si>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</si>
  <si>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</si>
  <si>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</si>
  <si>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</si>
  <si>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</si>
  <si>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</si>
  <si>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</si>
  <si>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</si>
  <si>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</si>
  <si>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</si>
  <si>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</si>
  <si>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</si>
  <si>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</si>
  <si>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</si>
  <si>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</si>
  <si>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</si>
  <si>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</si>
  <si>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</si>
  <si>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</si>
  <si>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</si>
  <si>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</si>
  <si>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</si>
  <si>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</si>
  <si>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</si>
  <si>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</si>
  <si>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</si>
  <si>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</si>
  <si>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</si>
  <si>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</si>
  <si>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</si>
  <si>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</si>
  <si>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</si>
  <si>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</si>
  <si>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</si>
  <si>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</si>
  <si>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</si>
  <si>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</si>
  <si>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</si>
  <si>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</si>
  <si>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</si>
  <si>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</si>
  <si>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</si>
  <si>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</si>
  <si>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</si>
  <si>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</si>
  <si>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</si>
  <si>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</si>
  <si>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</si>
  <si>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</si>
  <si>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</si>
  <si>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</si>
  <si>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</si>
  <si>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</si>
  <si>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</si>
  <si>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</si>
  <si>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</si>
  <si>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</si>
  <si>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</si>
  <si>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</si>
  <si>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</si>
  <si>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</si>
  <si>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</si>
  <si>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</si>
  <si>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</si>
  <si>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</si>
  <si>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</si>
  <si>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</si>
  <si>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</si>
  <si>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</si>
  <si>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</si>
  <si>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</si>
  <si>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</si>
  <si>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</si>
  <si>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</si>
  <si>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</si>
  <si>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</si>
  <si>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</si>
  <si>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</si>
  <si>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</si>
  <si>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</si>
  <si>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</si>
  <si>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</si>
  <si>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</si>
  <si>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</si>
  <si>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</si>
  <si>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</si>
  <si>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</si>
  <si>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</si>
  <si>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</si>
  <si>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</si>
  <si>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</si>
  <si>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</si>
  <si>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</si>
  <si>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</si>
  <si>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</si>
  <si>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</si>
  <si>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</si>
  <si>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</si>
  <si>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</si>
  <si>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</si>
  <si>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</si>
  <si>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</si>
  <si>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</si>
  <si>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</si>
  <si>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</si>
  <si>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</si>
  <si>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</si>
  <si>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</si>
  <si>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</si>
  <si>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</si>
  <si>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</si>
  <si>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</si>
  <si>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</si>
  <si>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</si>
  <si>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</si>
  <si>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</si>
  <si>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</si>
  <si>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</si>
  <si>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</si>
  <si>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</si>
  <si>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</si>
  <si>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</si>
  <si>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</si>
  <si>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</si>
  <si>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</si>
  <si>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</si>
  <si>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</si>
  <si>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</si>
  <si>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</si>
  <si>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</si>
  <si>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</si>
  <si>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</si>
  <si>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</si>
  <si>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</si>
  <si>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</si>
  <si>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</si>
  <si>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</si>
  <si>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</si>
  <si>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</si>
  <si>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</si>
  <si>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</si>
  <si>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</si>
  <si>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</si>
  <si>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</si>
  <si>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</si>
  <si>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</si>
  <si>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</si>
  <si>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</si>
  <si>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</si>
  <si>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</si>
  <si>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</si>
  <si>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</si>
  <si>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</si>
  <si>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</si>
  <si>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</si>
  <si>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</si>
  <si>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</si>
  <si>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</si>
  <si>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</si>
  <si>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</si>
  <si>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</si>
  <si>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</si>
  <si>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</si>
  <si>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</si>
  <si>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</si>
  <si>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</si>
  <si>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</si>
  <si>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</si>
  <si>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</si>
  <si>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</si>
  <si>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</si>
  <si>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</si>
  <si>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</si>
  <si>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</si>
  <si>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</si>
  <si>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</si>
  <si>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</si>
  <si>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</si>
  <si>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</si>
  <si>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</si>
  <si>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</si>
  <si>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</si>
  <si>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</si>
  <si>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</si>
  <si>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</si>
  <si>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</si>
  <si>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</si>
  <si>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</si>
  <si>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</si>
  <si>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</si>
  <si>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</si>
  <si>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</si>
  <si>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</si>
  <si>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</si>
  <si>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</si>
  <si>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</si>
  <si>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</si>
  <si>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</si>
  <si>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</si>
  <si>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</si>
  <si>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</si>
  <si>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</si>
  <si>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</si>
  <si>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</si>
  <si>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</si>
  <si>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</si>
  <si>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</si>
  <si>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</si>
  <si>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</si>
  <si>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</si>
  <si>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</si>
  <si>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</si>
  <si>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</si>
  <si>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</si>
  <si>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</si>
  <si>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</si>
  <si>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</si>
  <si>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</si>
  <si>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</si>
  <si>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</si>
  <si>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</si>
  <si>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</si>
  <si>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</si>
  <si>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</si>
  <si>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</si>
  <si>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</si>
  <si>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</si>
  <si>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</si>
  <si>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</si>
  <si>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</si>
  <si>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</si>
  <si>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</si>
  <si>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</si>
  <si>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</si>
  <si>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</si>
  <si>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</si>
  <si>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</si>
  <si>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</si>
  <si>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</si>
  <si>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</si>
  <si>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</si>
  <si>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</si>
  <si>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</si>
  <si>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</si>
  <si>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</si>
  <si>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</si>
  <si>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</si>
  <si>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</si>
  <si>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</si>
  <si>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</si>
  <si>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</si>
  <si>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</si>
  <si>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</si>
  <si>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</si>
  <si>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</si>
  <si>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</si>
  <si>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</si>
  <si>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</si>
  <si>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</si>
  <si>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</si>
  <si>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</si>
  <si>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</si>
  <si>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</si>
  <si>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</si>
  <si>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</si>
  <si>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</si>
  <si>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</si>
  <si>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</si>
  <si>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</si>
  <si>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</si>
  <si>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</si>
  <si>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</si>
  <si>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</si>
  <si>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</si>
  <si>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</si>
  <si>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</si>
  <si>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</si>
  <si>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</si>
  <si>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</si>
  <si>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</si>
  <si>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</si>
  <si>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</si>
  <si>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</si>
  <si>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</si>
  <si>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</si>
  <si>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</si>
  <si>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</si>
  <si>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</si>
  <si>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</si>
  <si>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</si>
  <si>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</si>
  <si>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</si>
  <si>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</si>
  <si>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</si>
  <si>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</si>
  <si>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</si>
  <si>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</si>
  <si>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</si>
  <si>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</si>
  <si>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</si>
  <si>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</si>
  <si>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</si>
  <si>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</si>
  <si>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</si>
  <si>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</si>
  <si>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</si>
  <si>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</si>
  <si>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</si>
  <si>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</si>
  <si>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</si>
  <si>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</si>
  <si>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</si>
  <si>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</si>
  <si>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</si>
  <si>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</si>
  <si>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</si>
  <si>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</si>
  <si>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</si>
  <si>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</si>
  <si>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</si>
  <si>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</si>
  <si>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</si>
  <si>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</si>
  <si>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</si>
  <si>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</si>
  <si>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</si>
  <si>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</si>
  <si>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</si>
  <si>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</si>
  <si>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</si>
  <si>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</si>
  <si>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</si>
  <si>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</si>
  <si>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</si>
  <si>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</si>
  <si>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</si>
  <si>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</si>
  <si>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</si>
  <si>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</si>
  <si>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</si>
  <si>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</si>
  <si>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</si>
  <si>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</si>
  <si>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</si>
  <si>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</si>
  <si>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</si>
  <si>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</si>
  <si>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</si>
  <si>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</si>
  <si>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</si>
  <si>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</si>
  <si>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</si>
  <si>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</si>
  <si>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</si>
  <si>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</si>
  <si>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</si>
  <si>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</si>
  <si>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</si>
  <si>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</si>
  <si>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</si>
  <si>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</si>
  <si>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</si>
  <si>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</si>
  <si>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</si>
  <si>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</si>
  <si>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</si>
  <si>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</si>
  <si>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</si>
  <si>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</si>
  <si>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</si>
  <si>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</si>
  <si>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</si>
  <si>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</si>
  <si>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</si>
  <si>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</si>
  <si>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</si>
  <si>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</si>
  <si>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</si>
  <si>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</si>
  <si>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</si>
  <si>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</si>
  <si>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</si>
  <si>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</si>
  <si>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</si>
  <si>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</si>
  <si>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</si>
  <si>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</si>
  <si>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</si>
  <si>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</si>
  <si>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</si>
  <si>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</si>
  <si>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</si>
  <si>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</si>
  <si>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</si>
  <si>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</si>
  <si>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</si>
  <si>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</si>
  <si>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</si>
  <si>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</si>
  <si>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</si>
  <si>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</si>
  <si>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</si>
  <si>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</si>
  <si>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</si>
  <si>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</si>
  <si>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</si>
  <si>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</si>
  <si>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</si>
  <si>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</si>
  <si>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</si>
  <si>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</si>
  <si>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</si>
  <si>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</si>
  <si>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</si>
  <si>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</si>
  <si>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</si>
  <si>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</si>
  <si>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</si>
  <si>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</si>
  <si>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</si>
  <si>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</si>
  <si>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</si>
  <si>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</si>
  <si>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</si>
  <si>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</si>
  <si>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</si>
  <si>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</si>
  <si>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</si>
  <si>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</si>
  <si>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</si>
  <si>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</si>
  <si>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</si>
  <si>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</si>
  <si>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</si>
  <si>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</si>
  <si>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</si>
  <si>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</si>
  <si>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</si>
  <si>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</si>
  <si>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</si>
  <si>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</si>
  <si>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</si>
  <si>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</si>
  <si>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</si>
  <si>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</si>
  <si>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</si>
  <si>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</si>
  <si>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</si>
  <si>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</si>
  <si>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</si>
  <si>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</si>
  <si>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</si>
  <si>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</si>
  <si>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</si>
  <si>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</si>
  <si>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</si>
  <si>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</si>
  <si>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</si>
  <si>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</si>
  <si>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</si>
  <si>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</si>
  <si>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</si>
  <si>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</si>
  <si>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</si>
  <si>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</si>
  <si>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</si>
  <si>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</si>
  <si>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</si>
  <si>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</si>
  <si>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</si>
  <si>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</si>
  <si>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</si>
  <si>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</si>
  <si>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</si>
  <si>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</si>
  <si>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</si>
  <si>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</si>
  <si>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</si>
  <si>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</si>
  <si>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</si>
  <si>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</si>
  <si>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</si>
  <si>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</si>
  <si>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</si>
  <si>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</si>
  <si>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</si>
  <si>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</si>
  <si>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</si>
  <si>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</si>
  <si>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</si>
  <si>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</si>
  <si>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</si>
  <si>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</si>
  <si>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</si>
  <si>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</si>
  <si>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</si>
  <si>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</si>
  <si>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</si>
  <si>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</si>
  <si>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</si>
  <si>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</si>
  <si>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</si>
  <si>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</si>
  <si>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</si>
  <si>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</si>
  <si>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</si>
  <si>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</si>
  <si>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</si>
  <si>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</si>
  <si>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</si>
  <si>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</si>
  <si>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</si>
  <si>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</si>
  <si>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</si>
  <si>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</si>
  <si>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</si>
  <si>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</si>
  <si>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</si>
  <si>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</si>
  <si>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</si>
  <si>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</si>
  <si>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</si>
  <si>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</si>
  <si>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</si>
  <si>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</si>
  <si>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</si>
  <si>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</si>
  <si>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</si>
  <si>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</si>
  <si>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</si>
  <si>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</si>
  <si>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</si>
  <si>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</si>
  <si>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</si>
  <si>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</si>
  <si>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</si>
  <si>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</si>
  <si>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</si>
  <si>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</si>
  <si>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</si>
  <si>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</si>
  <si>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</si>
  <si>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</si>
  <si>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</si>
  <si>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</si>
  <si>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</si>
  <si>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</si>
  <si>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</si>
  <si>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</si>
  <si>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</si>
  <si>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</si>
  <si>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</si>
  <si>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</si>
  <si>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</si>
  <si>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</si>
  <si>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</si>
  <si>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</si>
  <si>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</si>
  <si>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</si>
  <si>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</si>
  <si>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</si>
  <si>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</si>
  <si>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</si>
  <si>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</si>
  <si>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</si>
  <si>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</si>
  <si>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</si>
  <si>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</si>
  <si>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</si>
  <si>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</si>
  <si>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</si>
  <si>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</si>
  <si>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</si>
  <si>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</si>
  <si>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</si>
  <si>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</si>
  <si>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</si>
  <si>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</si>
  <si>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</si>
  <si>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</si>
  <si>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</si>
  <si>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</si>
  <si>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</si>
  <si>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</si>
  <si>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</si>
  <si>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</si>
  <si>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</si>
  <si>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</si>
  <si>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</si>
  <si>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</si>
  <si>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</si>
  <si>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</si>
  <si>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</si>
  <si>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</si>
  <si>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</si>
  <si>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</si>
  <si>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</si>
  <si>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</si>
  <si>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</si>
  <si>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</si>
  <si>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</si>
  <si>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</si>
  <si>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</si>
  <si>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</si>
  <si>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</si>
  <si>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</si>
  <si>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</si>
  <si>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</si>
  <si>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</si>
  <si>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</si>
  <si>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</si>
  <si>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</si>
  <si>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</si>
  <si>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</si>
  <si>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</si>
  <si>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</si>
  <si>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</si>
  <si>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</si>
  <si>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</si>
  <si>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</si>
  <si>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</si>
  <si>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</si>
  <si>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</si>
  <si>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</si>
  <si>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</si>
  <si>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</si>
  <si>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</si>
  <si>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</si>
  <si>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</si>
  <si>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</si>
  <si>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</si>
  <si>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</si>
  <si>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</si>
  <si>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</si>
  <si>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</si>
  <si>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</si>
  <si>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</si>
  <si>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</si>
  <si>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</si>
  <si>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</si>
  <si>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</si>
  <si>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</si>
  <si>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</si>
  <si>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</si>
  <si>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</si>
  <si>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</si>
  <si>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</si>
  <si>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</si>
  <si>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</si>
  <si>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</si>
  <si>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</si>
  <si>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</si>
  <si>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</si>
  <si>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</si>
  <si>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</si>
  <si>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</si>
  <si>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</si>
  <si>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</si>
  <si>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</si>
  <si>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</si>
  <si>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</si>
  <si>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</si>
  <si>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</si>
  <si>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</si>
  <si>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</si>
  <si>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</si>
  <si>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</si>
  <si>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</si>
  <si>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</si>
  <si>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</si>
  <si>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</si>
  <si>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</si>
  <si>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</si>
  <si>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</si>
  <si>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</si>
  <si>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</si>
  <si>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</si>
  <si>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</si>
  <si>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</si>
  <si>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</si>
  <si>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</si>
  <si>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</si>
  <si>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</si>
  <si>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</si>
  <si>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</si>
  <si>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</si>
  <si>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</si>
  <si>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</si>
  <si>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</si>
  <si>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</si>
  <si>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</si>
  <si>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</si>
  <si>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</si>
  <si>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</si>
  <si>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</si>
  <si>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</si>
  <si>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</si>
  <si>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</si>
  <si>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</si>
  <si>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</si>
  <si>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</si>
  <si>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</si>
  <si>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</si>
  <si>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</si>
  <si>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</si>
  <si>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</si>
  <si>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</si>
  <si>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</si>
  <si>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</si>
  <si>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</si>
  <si>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</si>
  <si>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</si>
  <si>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</si>
  <si>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</si>
  <si>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</si>
  <si>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</si>
  <si>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</si>
  <si>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</si>
  <si>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</si>
  <si>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</si>
  <si>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</si>
  <si>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</si>
  <si>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</si>
  <si>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</si>
  <si>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</si>
  <si>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</si>
  <si>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</si>
  <si>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</si>
  <si>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</si>
  <si>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</si>
  <si>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</si>
  <si>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</si>
  <si>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</si>
  <si>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</si>
  <si>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</si>
  <si>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</si>
  <si>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</si>
  <si>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</si>
  <si>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</si>
  <si>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</si>
  <si>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</si>
  <si>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</si>
  <si>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</si>
  <si>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</si>
  <si>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</si>
  <si>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</si>
  <si>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</si>
  <si>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</si>
  <si>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</si>
  <si>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</si>
  <si>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</si>
  <si>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</si>
  <si>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</si>
  <si>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</si>
  <si>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</si>
  <si>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</si>
  <si>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</si>
  <si>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</si>
  <si>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</si>
  <si>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</si>
  <si>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</si>
  <si>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</si>
  <si>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</si>
  <si>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</si>
  <si>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</si>
  <si>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</si>
  <si>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</si>
  <si>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</si>
  <si>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</si>
  <si>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</si>
  <si>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</si>
  <si>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</si>
  <si>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</si>
  <si>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</si>
  <si>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</si>
  <si>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</si>
  <si>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</si>
  <si>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</si>
  <si>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</si>
  <si>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</si>
  <si>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</si>
  <si>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</si>
  <si>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</si>
  <si>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</si>
  <si>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</si>
  <si>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</si>
  <si>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</si>
  <si>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</si>
  <si>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</si>
  <si>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</si>
  <si>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</si>
  <si>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</si>
  <si>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</si>
  <si>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</si>
  <si>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</si>
  <si>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</si>
  <si>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</si>
  <si>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</si>
  <si>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</si>
  <si>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</si>
  <si>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</si>
  <si>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</si>
  <si>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</si>
  <si>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</si>
  <si>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</si>
  <si>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</si>
  <si>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</si>
  <si>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</si>
  <si>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</si>
  <si>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</si>
  <si>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</si>
  <si>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</si>
  <si>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</si>
  <si>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</si>
  <si>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</si>
  <si>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</si>
  <si>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</si>
  <si>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</si>
  <si>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</si>
  <si>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</si>
  <si>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</si>
  <si>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</si>
  <si>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</si>
  <si>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</si>
  <si>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</si>
  <si>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</si>
  <si>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</si>
  <si>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</si>
  <si>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</si>
  <si>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</si>
  <si>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</si>
  <si>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</si>
  <si>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</si>
  <si>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</si>
  <si>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</si>
  <si>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</si>
  <si>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</si>
  <si>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</si>
  <si>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</si>
  <si>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</si>
  <si>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</si>
  <si>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</si>
  <si>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</si>
  <si>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</si>
  <si>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</si>
  <si>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</si>
  <si>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</si>
  <si>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</si>
  <si>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</si>
  <si>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</si>
  <si>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</si>
  <si>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</si>
  <si>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</si>
  <si>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</si>
  <si>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</si>
  <si>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</si>
  <si>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</si>
  <si>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</si>
  <si>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</si>
  <si>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</si>
  <si>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</si>
  <si>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</si>
  <si>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</si>
  <si>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</si>
  <si>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</si>
  <si>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</si>
  <si>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</si>
  <si>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</si>
  <si>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</si>
  <si>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</si>
  <si>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</si>
  <si>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</si>
  <si>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</si>
  <si>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</si>
  <si>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</si>
  <si>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</si>
  <si>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</si>
  <si>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</si>
  <si>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</si>
  <si>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</si>
  <si>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</si>
  <si>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</si>
  <si>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</si>
  <si>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</si>
  <si>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</si>
  <si>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</si>
  <si>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</si>
  <si>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</si>
  <si>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</si>
  <si>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</si>
  <si>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</si>
  <si>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</si>
  <si>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</si>
  <si>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</si>
  <si>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</si>
  <si>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</si>
  <si>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</si>
  <si>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</si>
  <si>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</si>
  <si>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</si>
  <si>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</si>
  <si>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</si>
  <si>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</si>
  <si>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</si>
  <si>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</si>
  <si>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</si>
  <si>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</si>
  <si>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</si>
  <si>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</si>
  <si>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</si>
  <si>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</si>
  <si>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</si>
  <si>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</si>
  <si>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</si>
  <si>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</si>
  <si>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</si>
  <si>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</si>
  <si>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</si>
  <si>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</si>
  <si>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</si>
  <si>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</si>
  <si>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</si>
  <si>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</si>
  <si>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</si>
  <si>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</si>
  <si>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</si>
  <si>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</si>
  <si>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</si>
  <si>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</si>
  <si>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</si>
  <si>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</si>
  <si>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</si>
  <si>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</si>
  <si>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</si>
  <si>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</si>
  <si>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</si>
  <si>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</si>
  <si>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</si>
  <si>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</si>
  <si>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</si>
  <si>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</si>
  <si>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</si>
  <si>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</si>
  <si>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</si>
  <si>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</si>
  <si>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</si>
  <si>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</si>
  <si>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</si>
  <si>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</si>
  <si>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</si>
  <si>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</si>
  <si>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</si>
  <si>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</si>
  <si>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</si>
  <si>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</si>
  <si>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</si>
  <si>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</si>
  <si>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</si>
  <si>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</si>
  <si>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</si>
  <si>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</si>
  <si>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</si>
  <si>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</si>
  <si>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</si>
  <si>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</si>
  <si>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</si>
  <si>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</si>
  <si>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</si>
  <si>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</si>
  <si>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</si>
  <si>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</si>
  <si>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</si>
  <si>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</si>
  <si>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</si>
  <si>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</si>
  <si>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</si>
  <si>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</si>
  <si>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</si>
  <si>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</si>
  <si>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</si>
  <si>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</si>
  <si>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</si>
  <si>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</si>
  <si>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</si>
  <si>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</si>
  <si>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</si>
  <si>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</si>
  <si>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</si>
  <si>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</si>
  <si>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</si>
  <si>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</si>
  <si>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</si>
  <si>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</si>
  <si>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</si>
  <si>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</si>
  <si>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</si>
  <si>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</si>
  <si>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</si>
  <si>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</si>
  <si>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</si>
  <si>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</si>
  <si>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</si>
  <si>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</si>
  <si>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</si>
  <si>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</si>
  <si>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</si>
  <si>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</si>
  <si>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</si>
  <si>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</si>
  <si>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</si>
  <si>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</si>
  <si>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</si>
  <si>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</si>
  <si>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</si>
  <si>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</si>
  <si>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</si>
  <si>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</si>
  <si>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</si>
  <si>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</si>
  <si>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</si>
  <si>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</si>
  <si>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</si>
  <si>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</si>
  <si>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</si>
  <si>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</si>
  <si>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</si>
  <si>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</si>
  <si>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</si>
  <si>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</si>
  <si>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</si>
  <si>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</si>
  <si>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</si>
  <si>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</si>
  <si>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</si>
  <si>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</si>
  <si>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</si>
  <si>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</si>
  <si>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</si>
  <si>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</si>
  <si>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</si>
  <si>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</si>
  <si>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</si>
  <si>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</si>
  <si>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</si>
  <si>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</si>
  <si>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</si>
  <si>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</si>
  <si>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</si>
  <si>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</si>
  <si>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</si>
  <si>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</si>
  <si>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</si>
  <si>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</si>
  <si>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</si>
  <si>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</si>
  <si>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</si>
  <si>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</si>
  <si>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</si>
  <si>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</si>
  <si>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</si>
  <si>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</si>
  <si>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</si>
  <si>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</si>
  <si>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</si>
  <si>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</si>
  <si>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</si>
  <si>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</si>
  <si>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</si>
  <si>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</si>
  <si>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</si>
  <si>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</si>
  <si>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</si>
  <si>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</si>
  <si>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</si>
  <si>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</si>
  <si>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</si>
  <si>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</si>
  <si>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</si>
  <si>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</si>
  <si>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</si>
  <si>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</si>
  <si>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</si>
  <si>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</si>
  <si>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</si>
  <si>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</si>
  <si>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</si>
  <si>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</si>
  <si>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</si>
  <si>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</si>
  <si>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</si>
  <si>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</si>
  <si>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</si>
  <si>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</si>
  <si>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</si>
  <si>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</si>
  <si>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</si>
  <si>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</si>
  <si>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</si>
  <si>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</si>
  <si>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</si>
  <si>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</si>
  <si>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</si>
  <si>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</si>
  <si>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</si>
  <si>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</si>
  <si>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</si>
  <si>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</si>
  <si>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</si>
  <si>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</si>
  <si>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</si>
  <si>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</si>
  <si>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</si>
  <si>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</si>
  <si>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</si>
  <si>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</si>
  <si>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</si>
  <si>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</si>
  <si>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</si>
  <si>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</si>
  <si>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</si>
  <si>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</si>
  <si>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</si>
  <si>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</si>
  <si>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</si>
  <si>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</si>
  <si>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</si>
  <si>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</si>
  <si>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</si>
  <si>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</si>
  <si>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</si>
  <si>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</si>
  <si>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</si>
  <si>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</si>
  <si>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</si>
  <si>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</si>
  <si>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</si>
  <si>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</si>
  <si>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</si>
  <si>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</si>
  <si>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</si>
  <si>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</si>
  <si>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</si>
  <si>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</si>
  <si>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</si>
  <si>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</si>
  <si>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</si>
  <si>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</si>
  <si>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</si>
  <si>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</si>
  <si>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</si>
  <si>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</si>
  <si>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</si>
  <si>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</si>
  <si>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</si>
  <si>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</si>
  <si>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</si>
  <si>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</si>
  <si>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</si>
  <si>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</si>
  <si>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</si>
  <si>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</si>
  <si>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</si>
  <si>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</si>
  <si>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</si>
  <si>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</si>
  <si>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</si>
  <si>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</si>
  <si>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</si>
  <si>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</si>
  <si>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</si>
  <si>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</si>
  <si>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</si>
  <si>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</si>
  <si>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</si>
  <si>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</si>
  <si>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</si>
  <si>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</si>
  <si>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</si>
  <si>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</si>
  <si>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</si>
  <si>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</si>
  <si>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</si>
  <si>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</si>
  <si>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</si>
  <si>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</si>
  <si>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</si>
  <si>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</si>
  <si>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</si>
  <si>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</si>
  <si>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</si>
  <si>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</si>
  <si>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</si>
  <si>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</si>
  <si>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</si>
  <si>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</si>
  <si>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</si>
  <si>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</si>
  <si>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</si>
  <si>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</si>
  <si>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</si>
  <si>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</si>
  <si>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</si>
  <si>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</si>
  <si>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</si>
  <si>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</si>
  <si>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</si>
  <si>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</si>
  <si>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</si>
  <si>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</si>
  <si>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</si>
  <si>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</si>
  <si>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</si>
  <si>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</si>
  <si>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</si>
  <si>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</si>
  <si>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</si>
  <si>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</si>
  <si>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</si>
  <si>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</si>
  <si>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</si>
  <si>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</si>
  <si>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</si>
  <si>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</si>
  <si>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</si>
  <si>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</si>
  <si>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</si>
  <si>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</si>
  <si>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</si>
  <si>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</si>
  <si>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</si>
  <si>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</si>
  <si>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</si>
  <si>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</si>
  <si>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</si>
  <si>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</si>
  <si>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</si>
  <si>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</si>
  <si>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</si>
  <si>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</si>
  <si>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</si>
  <si>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</si>
  <si>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</si>
  <si>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</si>
  <si>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</si>
  <si>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</si>
  <si>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</si>
  <si>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</si>
  <si>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</si>
  <si>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</si>
  <si>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</si>
  <si>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</si>
  <si>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</si>
  <si>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</si>
  <si>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</si>
  <si>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</si>
  <si>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</si>
  <si>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</si>
  <si>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</si>
  <si>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</si>
  <si>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</si>
  <si>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</si>
  <si>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</si>
  <si>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</si>
  <si>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</si>
  <si>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</si>
  <si>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</si>
  <si>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</si>
  <si>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</si>
  <si>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</si>
  <si>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</si>
  <si>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</si>
  <si>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</si>
  <si>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</si>
  <si>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</si>
  <si>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</si>
  <si>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</si>
  <si>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</si>
  <si>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</si>
  <si>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</si>
  <si>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</si>
  <si>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</si>
  <si>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</si>
  <si>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</si>
  <si>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</si>
  <si>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</si>
  <si>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</si>
  <si>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</si>
  <si>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</si>
  <si>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</si>
  <si>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</si>
  <si>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</si>
  <si>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</si>
  <si>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</si>
  <si>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</si>
  <si>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</si>
  <si>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</si>
  <si>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</si>
  <si>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</si>
  <si>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</si>
  <si>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</si>
  <si>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</si>
  <si>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</si>
  <si>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</si>
  <si>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</si>
  <si>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</si>
  <si>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</si>
  <si>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</si>
  <si>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</si>
  <si>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</si>
  <si>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</si>
  <si>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</si>
  <si>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</si>
  <si>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</si>
  <si>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</si>
  <si>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</si>
  <si>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</si>
  <si>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</si>
  <si>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</si>
  <si>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</si>
  <si>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</si>
  <si>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</si>
  <si>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</si>
  <si>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</si>
  <si>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</si>
  <si>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</si>
  <si>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</si>
  <si>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</si>
  <si>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</si>
  <si>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</si>
  <si>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</si>
  <si>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</si>
  <si>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</si>
  <si>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</si>
  <si>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</si>
  <si>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</si>
  <si>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</si>
  <si>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</si>
  <si>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</si>
  <si>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</si>
  <si>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</si>
  <si>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</si>
  <si>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</si>
  <si>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</si>
  <si>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</si>
  <si>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</si>
  <si>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</si>
  <si>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</si>
  <si>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</si>
  <si>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</si>
  <si>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</si>
  <si>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</si>
  <si>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</si>
  <si>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</si>
  <si>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</si>
  <si>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</si>
  <si>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</si>
  <si>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</si>
  <si>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</si>
  <si>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</si>
  <si>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</si>
  <si>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</si>
  <si>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</si>
  <si>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</si>
  <si>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</si>
  <si>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</si>
  <si>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</si>
  <si>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</si>
  <si>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</si>
  <si>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</si>
  <si>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</si>
  <si>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</si>
  <si>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</si>
  <si>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</si>
  <si>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</si>
  <si>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</si>
  <si>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</si>
  <si>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</si>
  <si>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</si>
  <si>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</si>
  <si>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</si>
  <si>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</si>
  <si>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</si>
  <si>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</si>
  <si>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</si>
  <si>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</si>
  <si>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</si>
  <si>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</si>
  <si>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</si>
  <si>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</si>
  <si>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</si>
  <si>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</si>
  <si>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</si>
  <si>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</si>
  <si>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</si>
  <si>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</si>
  <si>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</si>
  <si>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</si>
  <si>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</si>
  <si>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</si>
  <si>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</si>
  <si>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</si>
  <si>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</si>
  <si>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</si>
  <si>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</si>
  <si>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</si>
  <si>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</si>
  <si>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</si>
  <si>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</si>
  <si>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</si>
  <si>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</si>
  <si>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</si>
  <si>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</si>
  <si>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</si>
  <si>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</si>
  <si>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</si>
  <si>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</si>
  <si>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</si>
  <si>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</si>
  <si>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</si>
  <si>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</si>
  <si>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</si>
  <si>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</si>
  <si>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</si>
  <si>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</si>
  <si>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</si>
  <si>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</si>
  <si>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</si>
  <si>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</si>
  <si>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</si>
  <si>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</si>
  <si>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</si>
  <si>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</si>
  <si>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</si>
  <si>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</si>
  <si>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</si>
  <si>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</si>
  <si>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</si>
  <si>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</si>
  <si>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</si>
  <si>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</si>
  <si>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</si>
  <si>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</si>
  <si>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</si>
  <si>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</si>
  <si>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</si>
  <si>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</si>
  <si>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</si>
  <si>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</si>
  <si>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</si>
  <si>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</si>
  <si>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</si>
  <si>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</si>
  <si>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</si>
  <si>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</si>
  <si>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</si>
  <si>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</si>
  <si>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</si>
  <si>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</si>
  <si>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</si>
  <si>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</si>
  <si>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</si>
  <si>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</si>
  <si>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</si>
  <si>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</si>
  <si>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</si>
  <si>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</si>
  <si>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</si>
  <si>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</si>
  <si>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</si>
  <si>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</si>
  <si>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</si>
  <si>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</si>
  <si>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</si>
  <si>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</si>
  <si>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</si>
  <si>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</si>
  <si>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</si>
  <si>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</si>
  <si>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</si>
  <si>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</si>
  <si>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</si>
  <si>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</si>
  <si>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</si>
  <si>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</si>
  <si>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</si>
  <si>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</si>
  <si>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</si>
  <si>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</si>
  <si>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</si>
  <si>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</si>
  <si>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</si>
  <si>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</si>
  <si>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</si>
  <si>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</si>
  <si>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</si>
  <si>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</si>
  <si>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</si>
  <si>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</si>
  <si>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</si>
  <si>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</si>
  <si>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</si>
  <si>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</si>
  <si>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</si>
  <si>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</si>
  <si>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</si>
  <si>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</si>
  <si>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</si>
  <si>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</si>
  <si>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</si>
  <si>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</si>
  <si>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</si>
  <si>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</si>
  <si>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</si>
  <si>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</si>
  <si>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</si>
  <si>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</si>
  <si>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</si>
  <si>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</si>
  <si>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</si>
  <si>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</si>
  <si>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</si>
  <si>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</si>
  <si>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</si>
  <si>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</si>
  <si>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</si>
  <si>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</si>
  <si>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</si>
  <si>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</si>
  <si>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</si>
  <si>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</si>
  <si>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</si>
  <si>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</si>
  <si>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</si>
  <si>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</si>
  <si>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</si>
  <si>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</si>
  <si>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</si>
  <si>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</si>
  <si>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</si>
  <si>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</si>
  <si>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</si>
  <si>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</si>
  <si>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</si>
  <si>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</si>
  <si>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</si>
  <si>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</si>
  <si>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</si>
  <si>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</si>
  <si>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</si>
  <si>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</si>
  <si>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</si>
  <si>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</si>
  <si>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</si>
  <si>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</si>
  <si>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</si>
  <si>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</si>
  <si>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</si>
  <si>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</si>
  <si>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</si>
  <si>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</si>
  <si>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</si>
  <si>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</si>
  <si>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</si>
  <si>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</si>
  <si>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</si>
  <si>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</si>
  <si>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</si>
  <si>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</si>
  <si>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</si>
  <si>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</si>
  <si>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</si>
  <si>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</si>
  <si>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</si>
  <si>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</si>
  <si>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</si>
  <si>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</si>
  <si>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</si>
  <si>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</si>
  <si>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</si>
  <si>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</si>
  <si>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</si>
  <si>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</si>
  <si>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</si>
  <si>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</si>
  <si>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</si>
  <si>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</si>
  <si>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</si>
  <si>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</si>
  <si>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</si>
  <si>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</si>
  <si>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</si>
  <si>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</si>
  <si>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</si>
  <si>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</si>
  <si>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</si>
  <si>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</si>
  <si>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</si>
  <si>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</si>
  <si>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</si>
  <si>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</si>
  <si>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</si>
  <si>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</si>
  <si>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</si>
  <si>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</si>
  <si>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</si>
  <si>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</si>
  <si>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</si>
  <si>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</si>
  <si>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</si>
  <si>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</si>
  <si>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</si>
  <si>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</si>
  <si>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</si>
  <si>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</si>
  <si>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</si>
  <si>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</si>
  <si>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</si>
  <si>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</si>
  <si>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</si>
  <si>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</si>
  <si>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</si>
  <si>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</si>
  <si>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</si>
  <si>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</si>
  <si>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</si>
  <si>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</si>
  <si>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</si>
  <si>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</si>
  <si>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</si>
  <si>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</si>
  <si>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</si>
  <si>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</si>
  <si>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</si>
  <si>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</si>
  <si>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</si>
  <si>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</si>
  <si>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</si>
  <si>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</si>
  <si>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</si>
  <si>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</si>
  <si>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</si>
  <si>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</si>
  <si>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</si>
  <si>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</si>
  <si>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</si>
  <si>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</si>
  <si>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</si>
  <si>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</si>
  <si>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</si>
  <si>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</si>
  <si>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</si>
  <si>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</si>
  <si>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</si>
  <si>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</si>
  <si>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</si>
  <si>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</si>
  <si>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</si>
  <si>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</si>
  <si>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</si>
  <si>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</si>
  <si>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</si>
  <si>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</si>
  <si>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</si>
  <si>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</si>
  <si>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</si>
  <si>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</si>
  <si>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</si>
  <si>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</si>
  <si>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</si>
  <si>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</si>
  <si>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</si>
  <si>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</si>
  <si>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</si>
  <si>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</si>
  <si>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</si>
  <si>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</si>
  <si>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</si>
  <si>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</si>
  <si>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</si>
  <si>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</si>
  <si>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</si>
  <si>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</si>
  <si>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</si>
  <si>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</si>
  <si>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</si>
  <si>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</si>
  <si>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</si>
  <si>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</si>
  <si>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</si>
  <si>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</si>
  <si>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</si>
  <si>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</si>
  <si>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</si>
  <si>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</si>
  <si>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</si>
  <si>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</si>
  <si>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</si>
  <si>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</si>
  <si>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</si>
  <si>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</si>
  <si>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</si>
  <si>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</si>
  <si>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</si>
  <si>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</si>
  <si>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</si>
  <si>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</si>
  <si>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</si>
  <si>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</si>
  <si>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</si>
  <si>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</si>
  <si>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</si>
  <si>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</si>
  <si>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</si>
  <si>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</si>
  <si>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</si>
  <si>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</si>
  <si>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</si>
  <si>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</si>
  <si>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</si>
  <si>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</si>
  <si>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</si>
  <si>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</si>
  <si>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</si>
  <si>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</si>
  <si>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</si>
  <si>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</si>
  <si>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</si>
  <si>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</si>
  <si>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</si>
  <si>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</si>
  <si>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</si>
  <si>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</si>
  <si>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</si>
  <si>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</si>
  <si>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</si>
  <si>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</si>
  <si>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</si>
  <si>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</si>
  <si>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</si>
  <si>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</si>
  <si>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</si>
  <si>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</si>
  <si>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</si>
  <si>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</si>
  <si>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</si>
  <si>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</si>
  <si>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</si>
  <si>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</si>
  <si>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</si>
  <si>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</si>
  <si>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</si>
  <si>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</si>
  <si>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</si>
  <si>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</si>
  <si>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</si>
  <si>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</si>
  <si>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</si>
  <si>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</si>
  <si>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</si>
  <si>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</si>
  <si>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</si>
  <si>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</si>
  <si>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</si>
  <si>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</si>
  <si>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</si>
  <si>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</si>
  <si>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</si>
  <si>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</si>
  <si>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</si>
  <si>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</si>
  <si>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</si>
  <si>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</si>
  <si>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</si>
  <si>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</si>
  <si>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</si>
  <si>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</si>
  <si>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</si>
  <si>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</si>
  <si>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</si>
  <si>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</si>
  <si>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</si>
  <si>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</si>
  <si>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</si>
  <si>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</si>
  <si>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</si>
  <si>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</si>
  <si>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</si>
  <si>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</si>
  <si>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</si>
  <si>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</si>
  <si>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</si>
  <si>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</si>
  <si>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</si>
  <si>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</si>
  <si>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</si>
  <si>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</si>
  <si>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</si>
  <si>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</si>
  <si>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</si>
  <si>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</si>
  <si>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</si>
  <si>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</si>
  <si>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</si>
  <si>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</si>
  <si>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</si>
  <si>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</si>
  <si>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</si>
  <si>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</si>
  <si>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</si>
  <si>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</si>
  <si>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</si>
  <si>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</si>
  <si>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</si>
  <si>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</si>
  <si>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</si>
  <si>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</si>
  <si>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</si>
  <si>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</si>
  <si>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</si>
  <si>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</si>
  <si>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</si>
  <si>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</si>
  <si>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</si>
  <si>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</si>
  <si>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</si>
  <si>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</si>
  <si>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</si>
  <si>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</si>
  <si>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</si>
  <si>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</si>
  <si>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</si>
  <si>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</si>
  <si>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</si>
  <si>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</si>
  <si>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</si>
  <si>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</si>
  <si>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</si>
  <si>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</si>
  <si>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</si>
  <si>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</si>
  <si>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</si>
  <si>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</si>
  <si>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</si>
  <si>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</si>
  <si>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</si>
  <si>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</si>
  <si>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</si>
  <si>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</si>
  <si>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</si>
  <si>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</si>
  <si>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</si>
  <si>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</si>
  <si>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</si>
  <si>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</si>
  <si>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</si>
  <si>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</si>
  <si>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</si>
  <si>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</si>
  <si>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</si>
  <si>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</si>
  <si>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</si>
  <si>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</si>
  <si>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</si>
  <si>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</si>
  <si>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</si>
  <si>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</si>
  <si>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</si>
  <si>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</si>
  <si>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</si>
  <si>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</si>
  <si>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</si>
  <si>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</si>
  <si>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</si>
  <si>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</si>
  <si>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</si>
  <si>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</si>
  <si>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</si>
  <si>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</si>
  <si>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</si>
  <si>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</si>
  <si>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</si>
  <si>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</si>
  <si>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</si>
  <si>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</si>
  <si>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</si>
  <si>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</si>
  <si>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</si>
  <si>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</si>
  <si>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</si>
  <si>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</si>
  <si>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</si>
  <si>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</si>
  <si>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</si>
  <si>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</si>
  <si>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</si>
  <si>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</si>
  <si>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</si>
  <si>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</si>
  <si>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</si>
  <si>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</si>
  <si>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</si>
  <si>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</si>
  <si>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</si>
  <si>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</si>
  <si>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</si>
  <si>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</si>
  <si>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</si>
  <si>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</si>
  <si>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</si>
  <si>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</si>
  <si>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</si>
  <si>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</si>
  <si>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</si>
  <si>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</si>
  <si>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</si>
  <si>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</si>
  <si>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</si>
  <si>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</si>
  <si>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</si>
  <si>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</si>
  <si>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</si>
  <si>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</si>
  <si>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</si>
  <si>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</si>
  <si>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</si>
  <si>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</si>
  <si>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</si>
  <si>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</si>
  <si>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</si>
  <si>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</si>
  <si>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</si>
  <si>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</si>
  <si>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</si>
  <si>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</si>
  <si>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</si>
  <si>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</si>
  <si>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</si>
  <si>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</si>
  <si>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</si>
  <si>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</si>
  <si>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</si>
  <si>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</si>
  <si>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</si>
  <si>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</si>
  <si>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</si>
  <si>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</si>
  <si>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</si>
  <si>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</si>
  <si>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</si>
  <si>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</si>
  <si>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</si>
  <si>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</si>
  <si>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</si>
  <si>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</si>
  <si>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</si>
  <si>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</si>
  <si>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</si>
  <si>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</si>
  <si>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</si>
  <si>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</si>
  <si>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</si>
  <si>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</si>
  <si>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</si>
  <si>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</si>
  <si>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</si>
  <si>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</si>
  <si>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</si>
  <si>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</si>
  <si>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</si>
  <si>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</si>
  <si>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</si>
  <si>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</si>
  <si>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</si>
  <si>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</si>
  <si>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</si>
  <si>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</si>
  <si>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</si>
  <si>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</si>
  <si>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</si>
  <si>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</si>
  <si>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</si>
  <si>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</si>
  <si>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</si>
  <si>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</si>
  <si>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</si>
  <si>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</si>
  <si>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</si>
  <si>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</si>
  <si>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</si>
  <si>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</si>
  <si>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</si>
  <si>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</si>
  <si>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</si>
  <si>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</si>
  <si>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</si>
  <si>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</si>
  <si>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</si>
  <si>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</si>
  <si>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</si>
  <si>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</si>
  <si>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</si>
  <si>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</si>
  <si>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</si>
  <si>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</si>
  <si>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</si>
  <si>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</si>
  <si>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</si>
  <si>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</si>
  <si>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</si>
  <si>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</si>
  <si>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</si>
  <si>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</si>
  <si>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</si>
  <si>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</si>
  <si>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</si>
  <si>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</si>
  <si>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</si>
  <si>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</si>
  <si>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</si>
  <si>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</si>
  <si>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</si>
  <si>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</si>
  <si>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</si>
  <si>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</si>
  <si>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</si>
  <si>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</si>
  <si>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</si>
  <si>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</si>
  <si>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</si>
  <si>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</si>
  <si>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</si>
  <si>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</si>
  <si>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</si>
  <si>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</si>
  <si>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</si>
  <si>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</si>
  <si>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</si>
  <si>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</si>
  <si>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</si>
  <si>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</si>
  <si>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</si>
  <si>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</si>
  <si>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</si>
  <si>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</si>
  <si>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</si>
  <si>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</si>
  <si>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</si>
  <si>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</si>
  <si>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</si>
  <si>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</si>
  <si>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</si>
  <si>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</si>
  <si>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</si>
  <si>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</si>
  <si>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</si>
  <si>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</si>
  <si>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</si>
  <si>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</si>
  <si>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</si>
  <si>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</si>
  <si>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</si>
  <si>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</si>
  <si>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</si>
  <si>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</si>
  <si>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</si>
  <si>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</si>
  <si>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</si>
  <si>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</si>
  <si>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</si>
  <si>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</si>
  <si>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</si>
  <si>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</si>
  <si>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</si>
  <si>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</si>
  <si>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</si>
  <si>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</si>
  <si>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</si>
  <si>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</si>
  <si>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</si>
  <si>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</si>
  <si>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</si>
  <si>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</si>
  <si>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</si>
  <si>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</si>
  <si>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</si>
  <si>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</si>
  <si>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</si>
  <si>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</si>
  <si>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</si>
  <si>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</si>
  <si>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</si>
  <si>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</si>
  <si>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</si>
  <si>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</si>
  <si>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</si>
  <si>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</si>
  <si>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</si>
  <si>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</si>
  <si>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</si>
  <si>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</si>
  <si>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</si>
  <si>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</si>
  <si>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</si>
  <si>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</si>
  <si>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</si>
  <si>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</si>
  <si>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</si>
  <si>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</si>
  <si>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</si>
  <si>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</si>
  <si>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</si>
  <si>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</si>
  <si>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</si>
  <si>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</si>
  <si>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</si>
  <si>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</si>
  <si>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</si>
  <si>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</si>
  <si>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</si>
  <si>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</si>
  <si>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</si>
  <si>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</si>
  <si>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</si>
  <si>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</si>
  <si>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</si>
  <si>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</si>
  <si>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</si>
  <si>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</si>
  <si>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</si>
  <si>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</si>
  <si>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</si>
  <si>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</si>
  <si>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</si>
  <si>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</si>
  <si>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</si>
  <si>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</si>
  <si>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</si>
  <si>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</si>
  <si>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</si>
  <si>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</si>
  <si>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</si>
  <si>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</si>
  <si>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</si>
  <si>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</si>
  <si>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</si>
  <si>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</si>
  <si>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</si>
  <si>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</si>
  <si>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</si>
  <si>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</si>
  <si>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</si>
  <si>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</si>
  <si>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</si>
  <si>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</si>
  <si>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</si>
  <si>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</si>
  <si>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</si>
  <si>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</si>
  <si>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</si>
  <si>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</si>
  <si>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</si>
  <si>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</si>
  <si>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</si>
  <si>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</si>
  <si>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</si>
  <si>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</si>
  <si>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</si>
  <si>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</si>
  <si>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</si>
  <si>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</si>
  <si>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</si>
  <si>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</si>
  <si>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</si>
  <si>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</si>
  <si>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</si>
  <si>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</si>
  <si>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</si>
  <si>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</si>
  <si>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</si>
  <si>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</si>
  <si>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</si>
  <si>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</si>
  <si>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</si>
  <si>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</si>
  <si>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</si>
  <si>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</si>
  <si>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</si>
  <si>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</si>
  <si>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</si>
  <si>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</si>
  <si>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</si>
  <si>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</si>
  <si>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</si>
  <si>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</si>
  <si>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</si>
  <si>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</si>
  <si>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</si>
  <si>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</si>
  <si>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</si>
  <si>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</si>
  <si>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</si>
  <si>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</si>
  <si>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</si>
  <si>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</si>
  <si>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</si>
  <si>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</si>
  <si>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</si>
  <si>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</si>
  <si>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</si>
  <si>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</si>
  <si>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</si>
  <si>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</si>
  <si>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</si>
  <si>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</si>
  <si>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</si>
  <si>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</si>
  <si>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</si>
  <si>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</si>
  <si>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</si>
  <si>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</si>
  <si>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</si>
  <si>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</si>
  <si>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</si>
  <si>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</si>
  <si>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</si>
  <si>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</si>
  <si>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</si>
  <si>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</si>
  <si>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</si>
  <si>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</si>
  <si>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</si>
  <si>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</si>
  <si>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</si>
  <si>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</si>
  <si>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</si>
  <si>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</si>
  <si>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</si>
  <si>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</si>
  <si>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</si>
  <si>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</si>
  <si>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</si>
  <si>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</si>
  <si>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</si>
  <si>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</si>
  <si>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</si>
  <si>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</si>
  <si>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</si>
  <si>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</si>
  <si>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</si>
  <si>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</si>
  <si>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</si>
  <si>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</si>
  <si>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</si>
  <si>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</si>
  <si>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</si>
  <si>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</si>
  <si>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</si>
  <si>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</si>
  <si>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</si>
  <si>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</si>
  <si>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</si>
  <si>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</si>
  <si>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</si>
  <si>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</si>
  <si>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</si>
  <si>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</si>
  <si>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</si>
  <si>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</si>
  <si>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</si>
  <si>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</si>
  <si>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</si>
  <si>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</si>
  <si>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</si>
  <si>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</si>
  <si>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</si>
  <si>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</si>
  <si>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</si>
  <si>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</si>
  <si>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</si>
  <si>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</si>
  <si>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</si>
  <si>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</si>
  <si>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</si>
  <si>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</si>
  <si>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</si>
  <si>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</si>
  <si>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</si>
  <si>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</si>
  <si>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</si>
  <si>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</si>
  <si>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</si>
  <si>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</si>
  <si>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</si>
  <si>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</si>
  <si>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</si>
  <si>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</si>
  <si>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</si>
  <si>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</si>
  <si>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</si>
  <si>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</si>
  <si>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</si>
  <si>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</si>
  <si>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</si>
  <si>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</si>
  <si>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</si>
  <si>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</si>
  <si>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</si>
  <si>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</si>
  <si>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</si>
  <si>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</si>
  <si>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</si>
  <si>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</si>
  <si>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</si>
  <si>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</si>
  <si>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</si>
  <si>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</si>
  <si>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</si>
  <si>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</si>
  <si>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</si>
  <si>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</si>
  <si>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</si>
  <si>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</si>
  <si>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</si>
  <si>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</si>
  <si>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</si>
  <si>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</si>
  <si>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</si>
  <si>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</si>
  <si>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</si>
  <si>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</si>
  <si>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</si>
  <si>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</si>
  <si>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</si>
  <si>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</si>
  <si>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</si>
  <si>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</si>
  <si>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</si>
  <si>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</si>
  <si>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</si>
  <si>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</si>
  <si>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</si>
  <si>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</si>
  <si>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</si>
  <si>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</si>
  <si>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</si>
  <si>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</si>
  <si>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</si>
  <si>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</si>
  <si>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</si>
  <si>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</si>
  <si>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</si>
  <si>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</si>
  <si>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</si>
  <si>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</si>
  <si>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</si>
  <si>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</si>
  <si>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</si>
  <si>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</si>
  <si>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</si>
  <si>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</si>
  <si>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</si>
  <si>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</si>
  <si>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</si>
  <si>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</si>
  <si>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</si>
  <si>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</si>
  <si>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</si>
  <si>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</si>
  <si>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</si>
  <si>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</si>
  <si>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</si>
  <si>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</si>
  <si>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</si>
  <si>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</si>
  <si>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</si>
  <si>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</si>
  <si>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</si>
  <si>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</si>
  <si>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</si>
  <si>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</si>
  <si>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</si>
  <si>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</si>
  <si>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</si>
  <si>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</si>
  <si>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</si>
  <si>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</si>
  <si>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</si>
  <si>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</si>
  <si>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</si>
  <si>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</si>
  <si>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</si>
  <si>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</si>
  <si>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</si>
  <si>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</si>
  <si>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</si>
  <si>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</si>
  <si>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</si>
  <si>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</si>
  <si>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</si>
  <si>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</si>
  <si>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</si>
  <si>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</si>
  <si>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</si>
  <si>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</si>
  <si>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</si>
  <si>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</si>
  <si>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</si>
  <si>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</si>
  <si>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</si>
  <si>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</si>
  <si>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</si>
  <si>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</si>
  <si>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</si>
  <si>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</si>
  <si>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</si>
  <si>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</si>
  <si>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</si>
  <si>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</si>
  <si>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</si>
  <si>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</si>
  <si>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</si>
  <si>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</si>
  <si>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</si>
  <si>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</si>
  <si>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</si>
  <si>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</si>
  <si>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</si>
  <si>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</si>
  <si>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</si>
  <si>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</si>
  <si>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</si>
  <si>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</si>
  <si>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</si>
  <si>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</si>
  <si>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</si>
  <si>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</si>
  <si>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</si>
  <si>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</si>
  <si>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</si>
  <si>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</si>
  <si>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</si>
  <si>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</si>
  <si>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</si>
  <si>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</si>
  <si>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</si>
  <si>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</si>
  <si>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</si>
  <si>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</si>
  <si>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</si>
  <si>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</si>
  <si>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</si>
  <si>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</si>
  <si>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</si>
  <si>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</si>
  <si>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</si>
  <si>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</si>
  <si>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</si>
  <si>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</si>
  <si>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</si>
  <si>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</si>
  <si>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</si>
  <si>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</si>
  <si>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</si>
  <si>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</si>
  <si>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</si>
  <si>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</si>
  <si>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</si>
  <si>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</si>
  <si>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</si>
  <si>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</si>
  <si>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</si>
  <si>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</si>
  <si>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</si>
  <si>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</si>
  <si>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</si>
  <si>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</si>
  <si>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</si>
  <si>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</si>
  <si>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</si>
  <si>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</si>
  <si>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</si>
  <si>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</si>
  <si>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</si>
  <si>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</si>
  <si>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</si>
  <si>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</si>
  <si>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</si>
  <si>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</si>
  <si>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</si>
  <si>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</si>
  <si>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</si>
  <si>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</si>
  <si>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</si>
  <si>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</si>
  <si>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</si>
  <si>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</si>
  <si>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</si>
  <si>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</si>
  <si>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</si>
  <si>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</si>
  <si>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</si>
  <si>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</si>
  <si>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</si>
  <si>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</si>
  <si>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</si>
  <si>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</si>
  <si>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</si>
  <si>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</si>
  <si>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</si>
  <si>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</si>
  <si>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</si>
  <si>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</si>
  <si>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</si>
  <si>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</si>
  <si>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</si>
  <si>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</si>
  <si>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</si>
  <si>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</si>
  <si>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</si>
  <si>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</si>
  <si>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</si>
  <si>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</si>
  <si>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</si>
  <si>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</si>
  <si>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</si>
  <si>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</si>
  <si>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</si>
  <si>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</si>
  <si>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</si>
  <si>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</si>
  <si>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</si>
  <si>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</si>
  <si>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</si>
  <si>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</si>
  <si>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</si>
  <si>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</si>
  <si>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</si>
  <si>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</si>
  <si>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</si>
  <si>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</si>
  <si>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</si>
  <si>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</si>
  <si>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</si>
  <si>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</si>
  <si>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</si>
  <si>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</si>
  <si>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</si>
  <si>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</si>
  <si>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</si>
  <si>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</si>
  <si>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</si>
  <si>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</si>
  <si>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</si>
  <si>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</si>
  <si>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</si>
  <si>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</si>
  <si>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</si>
  <si>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</si>
  <si>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</si>
  <si>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</si>
  <si>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</si>
  <si>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</si>
  <si>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</si>
  <si>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</si>
  <si>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</si>
  <si>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</si>
  <si>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</si>
  <si>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</si>
  <si>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</si>
  <si>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</si>
  <si>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</si>
  <si>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</si>
  <si>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</si>
  <si>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</si>
  <si>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</si>
  <si>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</si>
  <si>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</si>
  <si>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</si>
  <si>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</si>
  <si>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</si>
  <si>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</si>
  <si>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</si>
  <si>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</si>
  <si>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</si>
  <si>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</si>
  <si>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</si>
  <si>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</si>
  <si>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</si>
  <si>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</si>
  <si>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</si>
  <si>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</si>
  <si>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</si>
  <si>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</si>
  <si>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</si>
  <si>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</si>
  <si>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</si>
  <si>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</si>
  <si>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</si>
  <si>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</si>
  <si>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</si>
  <si>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</si>
  <si>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</si>
  <si>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</si>
  <si>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</si>
  <si>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</si>
  <si>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</si>
  <si>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</si>
  <si>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</si>
  <si>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</si>
  <si>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</si>
  <si>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</si>
  <si>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</si>
  <si>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</si>
  <si>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</si>
  <si>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</si>
  <si>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</si>
  <si>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</si>
  <si>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</si>
  <si>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</si>
  <si>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</si>
  <si>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</si>
  <si>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</si>
  <si>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</si>
  <si>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</si>
  <si>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</si>
  <si>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</si>
  <si>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</si>
  <si>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</si>
  <si>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</si>
  <si>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</si>
  <si>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</si>
  <si>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</si>
  <si>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</si>
  <si>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</si>
  <si>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</si>
  <si>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</si>
  <si>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</si>
  <si>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</si>
  <si>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</si>
  <si>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</si>
  <si>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</si>
  <si>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</si>
  <si>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</si>
  <si>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</si>
  <si>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</si>
  <si>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</si>
  <si>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</si>
  <si>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</si>
  <si>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</si>
  <si>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</si>
  <si>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</si>
  <si>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</si>
  <si>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</si>
  <si>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</si>
  <si>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</si>
  <si>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</si>
  <si>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</si>
  <si>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</si>
  <si>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</si>
  <si>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</si>
  <si>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</si>
  <si>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</si>
  <si>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</si>
  <si>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</si>
  <si>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</si>
  <si>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</si>
  <si>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</si>
  <si>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</si>
  <si>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</si>
  <si>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</si>
  <si>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</si>
  <si>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</si>
  <si>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</si>
  <si>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</si>
  <si>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</si>
  <si>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</si>
  <si>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</si>
  <si>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</si>
  <si>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</si>
  <si>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</si>
  <si>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</si>
  <si>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</si>
  <si>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</si>
  <si>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</si>
  <si>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</si>
  <si>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</si>
  <si>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</si>
  <si>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</si>
  <si>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</si>
  <si>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</si>
  <si>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</si>
  <si>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</si>
  <si>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</si>
  <si>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</si>
  <si>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</si>
  <si>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</si>
  <si>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</si>
  <si>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</si>
  <si>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</si>
  <si>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</si>
  <si>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</si>
  <si>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</si>
  <si>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</si>
  <si>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</si>
  <si>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</si>
  <si>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</si>
  <si>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</si>
  <si>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</si>
  <si>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</si>
  <si>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</si>
  <si>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</si>
  <si>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</si>
  <si>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</si>
  <si>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</si>
  <si>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</si>
  <si>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</si>
  <si>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</si>
  <si>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</si>
  <si>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</si>
  <si>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</si>
  <si>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</si>
  <si>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</si>
  <si>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</si>
  <si>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</si>
  <si>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</si>
  <si>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</si>
  <si>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</si>
  <si>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</si>
  <si>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</si>
  <si>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</si>
  <si>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</si>
  <si>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</si>
  <si>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</si>
  <si>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</si>
  <si>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</si>
  <si>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</si>
  <si>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</si>
  <si>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</si>
  <si>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</si>
  <si>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</si>
  <si>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</si>
  <si>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</si>
  <si>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</si>
  <si>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</si>
  <si>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</si>
  <si>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</si>
  <si>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</si>
  <si>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</si>
  <si>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</si>
  <si>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</si>
  <si>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</si>
  <si>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</si>
  <si>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</si>
  <si>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</si>
  <si>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</si>
  <si>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</si>
  <si>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</si>
  <si>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</si>
  <si>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</si>
  <si>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</si>
  <si>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</si>
  <si>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</si>
  <si>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</si>
  <si>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</si>
  <si>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</si>
  <si>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</si>
  <si>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</si>
  <si>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</si>
  <si>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</si>
  <si>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</si>
  <si>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</si>
  <si>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</si>
  <si>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</si>
  <si>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</si>
  <si>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</si>
  <si>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</si>
  <si>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</si>
  <si>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</si>
  <si>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</si>
  <si>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</si>
  <si>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</si>
  <si>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</si>
  <si>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</si>
  <si>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</si>
  <si>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</si>
  <si>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</si>
  <si>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</si>
  <si>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</si>
  <si>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</si>
  <si>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</si>
  <si>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</si>
  <si>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</si>
  <si>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</si>
  <si>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</si>
  <si>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</si>
  <si>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</si>
  <si>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</si>
  <si>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</si>
  <si>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</si>
  <si>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</si>
  <si>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</si>
  <si>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</si>
  <si>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</si>
  <si>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</si>
  <si>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</si>
  <si>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</si>
  <si>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</si>
  <si>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</si>
  <si>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</si>
  <si>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</si>
  <si>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</si>
  <si>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</si>
  <si>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</si>
  <si>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</si>
  <si>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</si>
  <si>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</si>
  <si>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</si>
  <si>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</si>
  <si>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</si>
  <si>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</si>
  <si>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</si>
  <si>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</si>
  <si>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</si>
  <si>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</si>
  <si>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</si>
  <si>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</si>
  <si>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</si>
  <si>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</si>
  <si>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</si>
  <si>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</si>
  <si>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</si>
  <si>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</si>
  <si>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</si>
  <si>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</si>
  <si>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</si>
  <si>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</si>
  <si>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</si>
  <si>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</si>
  <si>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</si>
  <si>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</si>
  <si>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</si>
  <si>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</si>
  <si>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</si>
  <si>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</si>
  <si>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</si>
  <si>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</si>
  <si>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</si>
  <si>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</si>
  <si>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</si>
  <si>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</si>
  <si>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</si>
  <si>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</si>
  <si>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</si>
  <si>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</si>
  <si>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</si>
  <si>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</si>
  <si>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</si>
  <si>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</si>
  <si>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</si>
  <si>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</si>
  <si>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</si>
  <si>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</si>
  <si>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</si>
  <si>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</si>
  <si>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</si>
  <si>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</si>
  <si>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</si>
  <si>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</si>
  <si>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</si>
  <si>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</si>
  <si>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</si>
  <si>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</si>
  <si>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</si>
  <si>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</si>
  <si>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</si>
  <si>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</si>
  <si>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</si>
  <si>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</si>
  <si>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</si>
  <si>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</si>
  <si>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</si>
  <si>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</si>
  <si>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</si>
  <si>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</si>
  <si>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</si>
  <si>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</si>
  <si>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</si>
  <si>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</si>
  <si>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</si>
  <si>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</si>
  <si>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</si>
  <si>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</si>
  <si>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</si>
  <si>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</si>
  <si>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</si>
  <si>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</si>
  <si>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</si>
  <si>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</si>
  <si>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</si>
  <si>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</si>
  <si>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</si>
  <si>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</si>
  <si>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</si>
  <si>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</si>
  <si>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</si>
  <si>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</si>
  <si>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</si>
  <si>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</si>
  <si>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</si>
  <si>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</si>
  <si>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</si>
  <si>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</si>
  <si>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</si>
  <si>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</si>
  <si>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</si>
  <si>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</si>
  <si>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</si>
  <si>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</si>
  <si>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</si>
  <si>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</si>
  <si>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</si>
  <si>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</si>
  <si>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</si>
  <si>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</si>
  <si>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</si>
  <si>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</si>
  <si>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</si>
  <si>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</si>
  <si>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</si>
  <si>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</si>
  <si>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</si>
  <si>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</si>
  <si>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</si>
  <si>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</si>
  <si>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</si>
  <si>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</si>
  <si>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</si>
  <si>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</si>
  <si>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</si>
  <si>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</si>
  <si>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</si>
  <si>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</si>
  <si>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</si>
  <si>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</si>
  <si>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</si>
  <si>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</si>
  <si>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</si>
  <si>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</si>
  <si>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</si>
  <si>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</si>
  <si>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</si>
  <si>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</si>
  <si>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</si>
  <si>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</si>
  <si>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</si>
  <si>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</si>
  <si>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</si>
  <si>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</si>
  <si>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</si>
  <si>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</si>
  <si>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</si>
  <si>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</si>
  <si>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</si>
  <si>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</si>
  <si>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</si>
  <si>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</si>
  <si>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</si>
  <si>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</si>
  <si>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</si>
  <si>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</si>
  <si>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</si>
  <si>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</si>
  <si>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</si>
  <si>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</si>
  <si>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</si>
  <si>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</si>
  <si>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</si>
  <si>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</si>
  <si>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</si>
  <si>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</si>
  <si>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</si>
  <si>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</si>
  <si>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</si>
  <si>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</si>
  <si>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</si>
  <si>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</si>
  <si>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</si>
  <si>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</si>
  <si>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</si>
  <si>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</si>
  <si>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</si>
  <si>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</si>
  <si>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</si>
  <si>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</si>
  <si>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</si>
  <si>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</si>
  <si>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</si>
  <si>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</si>
  <si>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</si>
  <si>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</si>
  <si>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</si>
  <si>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</si>
  <si>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</si>
  <si>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</si>
  <si>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</si>
  <si>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</si>
  <si>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</si>
  <si>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</si>
  <si>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</si>
  <si>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</si>
  <si>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</si>
  <si>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</si>
  <si>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</si>
  <si>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</si>
  <si>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</si>
  <si>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</si>
  <si>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</si>
  <si>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</si>
  <si>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</si>
  <si>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</si>
  <si>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</si>
  <si>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</si>
  <si>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</si>
  <si>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</si>
  <si>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</si>
  <si>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</si>
  <si>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</si>
  <si>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</si>
  <si>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</si>
  <si>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</si>
  <si>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</si>
  <si>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</si>
  <si>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</si>
  <si>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</si>
  <si>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</si>
  <si>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</si>
  <si>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</si>
  <si>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</si>
  <si>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</si>
  <si>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</si>
  <si>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</si>
  <si>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</si>
  <si>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</si>
  <si>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</si>
  <si>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</si>
  <si>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</si>
  <si>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</si>
  <si>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</si>
  <si>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</si>
  <si>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</si>
  <si>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</si>
  <si>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</si>
  <si>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</si>
  <si>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</si>
  <si>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</si>
  <si>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</si>
  <si>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</si>
  <si>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</si>
  <si>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</si>
  <si>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</si>
  <si>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</si>
  <si>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</si>
  <si>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</si>
  <si>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</si>
  <si>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</si>
  <si>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</si>
  <si>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</si>
  <si>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</si>
  <si>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</si>
  <si>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</si>
  <si>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</si>
  <si>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</si>
  <si>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</si>
  <si>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</si>
  <si>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</si>
  <si>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</si>
  <si>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</si>
  <si>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</si>
  <si>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</si>
  <si>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</si>
  <si>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</si>
  <si>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</si>
  <si>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</si>
  <si>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</si>
  <si>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</si>
  <si>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</si>
  <si>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</si>
  <si>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</si>
  <si>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</si>
  <si>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</si>
  <si>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</si>
  <si>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</si>
  <si>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</si>
  <si>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</si>
  <si>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</si>
  <si>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</si>
  <si>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</si>
  <si>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</si>
  <si>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</si>
  <si>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</si>
  <si>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</si>
  <si>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</si>
  <si>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</si>
  <si>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</si>
  <si>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</si>
  <si>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</si>
  <si>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</si>
  <si>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</si>
  <si>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</si>
  <si>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</si>
  <si>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</si>
  <si>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</si>
  <si>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</si>
  <si>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</si>
  <si>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</si>
  <si>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</si>
  <si>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</si>
  <si>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</si>
  <si>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</si>
  <si>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</si>
  <si>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</si>
  <si>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</si>
  <si>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</si>
  <si>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</si>
  <si>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</si>
  <si>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</si>
  <si>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</si>
  <si>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</si>
  <si>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</si>
  <si>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</si>
  <si>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</si>
  <si>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</si>
  <si>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</si>
  <si>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</si>
  <si>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</si>
  <si>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</si>
  <si>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</si>
  <si>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</si>
  <si>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</si>
  <si>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</si>
  <si>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</si>
  <si>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</si>
  <si>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</si>
  <si>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</si>
  <si>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</si>
  <si>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</si>
  <si>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</si>
  <si>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</si>
  <si>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</si>
  <si>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</si>
  <si>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</si>
  <si>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</si>
  <si>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</si>
  <si>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</si>
  <si>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</si>
  <si>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</si>
  <si>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</si>
  <si>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</si>
  <si>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</si>
  <si>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</si>
  <si>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</si>
  <si>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</si>
  <si>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</si>
  <si>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</si>
  <si>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</si>
  <si>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</si>
  <si>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</si>
  <si>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</si>
  <si>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</si>
  <si>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</si>
  <si>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</si>
  <si>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</si>
  <si>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</si>
  <si>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</si>
  <si>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</si>
  <si>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</si>
  <si>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</si>
  <si>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</si>
  <si>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</si>
  <si>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</si>
  <si>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</si>
  <si>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</si>
  <si>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</si>
  <si>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</si>
  <si>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</si>
  <si>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</si>
  <si>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</si>
  <si>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</si>
  <si>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</si>
  <si>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</si>
  <si>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</si>
  <si>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</si>
  <si>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</si>
  <si>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</si>
  <si>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</si>
  <si>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</si>
  <si>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</si>
  <si>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</si>
  <si>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</si>
  <si>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</si>
  <si>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</si>
  <si>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</si>
  <si>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</si>
  <si>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</si>
  <si>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</si>
  <si>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</si>
  <si>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</si>
  <si>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</si>
  <si>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</si>
  <si>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</si>
  <si>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</si>
  <si>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</si>
  <si>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</si>
  <si>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</si>
  <si>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</si>
  <si>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</si>
  <si>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</si>
  <si>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</si>
  <si>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</si>
  <si>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</si>
  <si>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</si>
  <si>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</si>
  <si>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</si>
  <si>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</si>
  <si>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</si>
  <si>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</si>
  <si>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</si>
  <si>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</si>
  <si>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</si>
  <si>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</si>
  <si>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</si>
  <si>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</si>
  <si>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</si>
  <si>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</si>
  <si>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</si>
  <si>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</si>
  <si>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</si>
  <si>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</si>
  <si>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</si>
  <si>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</si>
  <si>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</si>
  <si>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</si>
  <si>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</si>
  <si>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</si>
  <si>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</si>
  <si>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</si>
  <si>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</si>
  <si>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</si>
  <si>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</si>
  <si>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</si>
  <si>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</si>
  <si>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</si>
  <si>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</si>
  <si>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</si>
  <si>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</si>
  <si>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</si>
  <si>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</si>
  <si>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</si>
  <si>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</si>
  <si>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</si>
  <si>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</si>
  <si>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</si>
  <si>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</si>
  <si>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</si>
  <si>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</si>
  <si>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</si>
  <si>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</si>
  <si>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</si>
  <si>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</si>
  <si>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</si>
  <si>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</si>
  <si>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</si>
  <si>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</si>
  <si>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</si>
  <si>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</si>
  <si>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</si>
  <si>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</si>
  <si>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</si>
  <si>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</si>
  <si>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</si>
  <si>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</si>
  <si>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</si>
  <si>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</si>
  <si>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</si>
  <si>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</si>
  <si>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</si>
  <si>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</si>
  <si>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</si>
  <si>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</si>
  <si>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</si>
  <si>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</si>
  <si>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</si>
  <si>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</si>
  <si>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</si>
  <si>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</si>
  <si>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</si>
  <si>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</si>
  <si>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</si>
  <si>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</si>
  <si>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</si>
  <si>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</si>
  <si>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</si>
  <si>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</si>
  <si>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</si>
  <si>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</si>
  <si>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</si>
  <si>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</si>
  <si>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</si>
  <si>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</si>
  <si>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</si>
  <si>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</si>
  <si>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</si>
  <si>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</si>
  <si>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</si>
  <si>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</si>
  <si>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</si>
  <si>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</si>
  <si>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</si>
  <si>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</si>
  <si>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</si>
  <si>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</si>
  <si>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</si>
  <si>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</si>
  <si>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</si>
  <si>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</si>
  <si>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</si>
  <si>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</si>
  <si>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</si>
  <si>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</si>
  <si>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</si>
  <si>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</si>
  <si>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</si>
  <si>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</si>
  <si>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</si>
  <si>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</si>
  <si>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</si>
  <si>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</si>
  <si>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</si>
  <si>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</si>
  <si>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</si>
  <si>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</si>
  <si>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</si>
  <si>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</si>
  <si>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</si>
  <si>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</si>
  <si>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</si>
  <si>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</si>
  <si>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</si>
  <si>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</si>
  <si>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</si>
  <si>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</si>
  <si>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</si>
  <si>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</si>
  <si>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</si>
  <si>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</si>
  <si>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</si>
  <si>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</si>
  <si>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</si>
  <si>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</si>
  <si>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</si>
  <si>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</si>
  <si>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</si>
  <si>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</si>
  <si>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</si>
  <si>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</si>
  <si>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</si>
  <si>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</si>
  <si>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</si>
  <si>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</si>
  <si>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</si>
  <si>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</si>
  <si>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</si>
  <si>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</si>
  <si>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</si>
  <si>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</si>
  <si>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</si>
  <si>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</si>
  <si>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</si>
  <si>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</si>
  <si>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</si>
  <si>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</si>
  <si>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</si>
  <si>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</si>
  <si>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</si>
  <si>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</si>
  <si>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</si>
  <si>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</si>
  <si>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</si>
  <si>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</si>
  <si>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</si>
  <si>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</si>
  <si>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</si>
  <si>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</si>
  <si>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</si>
  <si>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</si>
  <si>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</si>
  <si>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</si>
  <si>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</si>
  <si>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</si>
  <si>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</si>
  <si>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</si>
  <si>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</si>
  <si>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</si>
  <si>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</si>
  <si>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</si>
  <si>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</si>
  <si>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</si>
  <si>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</si>
  <si>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</si>
  <si>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</si>
  <si>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</si>
  <si>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</si>
  <si>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</si>
  <si>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</si>
  <si>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</si>
  <si>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</si>
  <si>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</si>
  <si>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</si>
  <si>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</si>
  <si>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</si>
  <si>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</si>
  <si>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</si>
  <si>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</si>
  <si>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</si>
  <si>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</si>
  <si>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</si>
  <si>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</si>
  <si>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</si>
  <si>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</si>
  <si>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</si>
  <si>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</si>
  <si>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</si>
  <si>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</si>
  <si>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</si>
  <si>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</si>
  <si>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</si>
  <si>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</si>
  <si>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</si>
  <si>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</si>
  <si>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</si>
  <si>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</si>
  <si>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</si>
  <si>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</si>
  <si>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</si>
  <si>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</si>
  <si>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</si>
  <si>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</si>
  <si>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</si>
  <si>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</si>
  <si>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</si>
  <si>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</si>
  <si>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</si>
  <si>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</si>
  <si>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</si>
  <si>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</si>
  <si>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</si>
  <si>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</si>
  <si>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</si>
  <si>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</si>
  <si>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</si>
  <si>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</si>
  <si>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</si>
  <si>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</si>
  <si>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</si>
  <si>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</si>
  <si>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</si>
  <si>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</si>
  <si>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</si>
  <si>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</si>
  <si>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</si>
  <si>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</si>
  <si>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</si>
  <si>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</si>
  <si>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</si>
  <si>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</si>
  <si>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</si>
  <si>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</si>
  <si>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</si>
  <si>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</si>
  <si>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</si>
  <si>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</si>
  <si>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</si>
  <si>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</si>
  <si>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</si>
  <si>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</si>
  <si>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</si>
  <si>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</si>
  <si>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</si>
  <si>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</si>
  <si>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</si>
  <si>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</si>
  <si>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</si>
  <si>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</si>
  <si>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</si>
  <si>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</si>
  <si>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</si>
  <si>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</si>
  <si>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</si>
  <si>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</si>
  <si>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</si>
  <si>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</si>
  <si>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</si>
  <si>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</si>
  <si>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</si>
  <si>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</si>
  <si>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</si>
  <si>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</si>
  <si>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</si>
  <si>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</si>
  <si>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</si>
  <si>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</si>
  <si>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</si>
  <si>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</si>
  <si>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</si>
  <si>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</si>
  <si>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</si>
  <si>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</si>
  <si>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</si>
  <si>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</si>
  <si>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</si>
  <si>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</si>
  <si>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</si>
  <si>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</si>
  <si>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</si>
  <si>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</si>
  <si>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</si>
  <si>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</si>
  <si>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</si>
  <si>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</si>
  <si>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</si>
  <si>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</si>
  <si>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</si>
  <si>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</si>
  <si>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</si>
  <si>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</si>
  <si>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</si>
  <si>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</si>
  <si>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</si>
  <si>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</si>
  <si>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</si>
  <si>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</si>
  <si>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</si>
  <si>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</si>
  <si>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</si>
  <si>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</si>
  <si>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</si>
  <si>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</si>
  <si>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</si>
  <si>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</si>
  <si>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</si>
  <si>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</si>
  <si>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</si>
  <si>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</si>
  <si>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</si>
  <si>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</si>
  <si>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</si>
  <si>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</si>
  <si>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</si>
  <si>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</si>
  <si>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</si>
  <si>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</si>
  <si>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</si>
  <si>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</si>
  <si>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</si>
  <si>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</si>
  <si>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</si>
  <si>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</si>
  <si>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</si>
  <si>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</si>
  <si>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</si>
  <si>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</si>
  <si>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</si>
  <si>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</si>
  <si>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</si>
  <si>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</si>
  <si>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</si>
  <si>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</si>
  <si>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</si>
  <si>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</si>
  <si>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</si>
  <si>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</si>
  <si>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</si>
  <si>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</si>
  <si>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</si>
  <si>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</si>
  <si>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</si>
  <si>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</si>
  <si>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</si>
  <si>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</si>
  <si>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</si>
  <si>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</si>
  <si>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</si>
  <si>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</si>
  <si>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</si>
  <si>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</si>
  <si>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</si>
  <si>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</si>
  <si>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</si>
  <si>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</si>
  <si>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</si>
  <si>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</si>
  <si>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</si>
  <si>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</si>
  <si>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</si>
  <si>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</si>
  <si>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</si>
  <si>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</si>
  <si>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</si>
  <si>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</si>
  <si>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</si>
  <si>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</si>
  <si>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</si>
  <si>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</si>
  <si>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</si>
  <si>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</si>
  <si>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</si>
  <si>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</si>
  <si>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</si>
  <si>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</si>
  <si>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</si>
  <si>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</si>
  <si>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</si>
  <si>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</si>
  <si>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</si>
  <si>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</si>
  <si>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</si>
  <si>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</si>
  <si>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</si>
  <si>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</si>
  <si>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</si>
  <si>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</si>
  <si>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</si>
  <si>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</si>
  <si>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</si>
  <si>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</si>
  <si>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</si>
  <si>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</si>
  <si>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</si>
  <si>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</si>
  <si>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</si>
  <si>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</si>
  <si>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</si>
  <si>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</si>
  <si>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</si>
  <si>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</si>
  <si>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</si>
  <si>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</si>
  <si>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</si>
  <si>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</si>
  <si>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</si>
  <si>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</si>
  <si>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</si>
  <si>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</si>
  <si>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</si>
  <si>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</si>
  <si>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</si>
  <si>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</si>
  <si>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</si>
  <si>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</si>
  <si>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</si>
  <si>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</si>
  <si>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</si>
  <si>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</si>
  <si>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</si>
  <si>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</si>
  <si>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</si>
  <si>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</si>
  <si>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</si>
  <si>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</si>
  <si>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</si>
  <si>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</si>
  <si>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</si>
  <si>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</si>
  <si>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</si>
  <si>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</si>
  <si>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</si>
  <si>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</si>
  <si>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</si>
  <si>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</si>
  <si>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</si>
  <si>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</si>
  <si>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</si>
  <si>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</si>
  <si>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</si>
  <si>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</si>
  <si>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</si>
  <si>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</si>
  <si>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</si>
  <si>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</si>
  <si>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</si>
  <si>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</si>
  <si>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</si>
  <si>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</si>
  <si>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</si>
  <si>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</si>
  <si>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</si>
  <si>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</si>
  <si>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</si>
  <si>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</si>
  <si>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</si>
  <si>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</si>
  <si>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</si>
  <si>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</si>
  <si>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</si>
  <si>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</si>
  <si>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</si>
  <si>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</si>
  <si>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</si>
  <si>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</si>
  <si>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</si>
  <si>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</si>
  <si>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</si>
  <si>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</si>
  <si>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</si>
  <si>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</si>
  <si>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</si>
  <si>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</si>
  <si>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</si>
  <si>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</si>
  <si>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</si>
  <si>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</si>
  <si>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</si>
  <si>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</si>
  <si>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</si>
  <si>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</si>
  <si>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</si>
  <si>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</si>
  <si>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</si>
  <si>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</si>
  <si>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</si>
  <si>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</si>
  <si>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</si>
  <si>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</si>
  <si>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</si>
  <si>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</si>
  <si>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</si>
  <si>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</si>
  <si>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</si>
  <si>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</si>
  <si>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</si>
  <si>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</si>
  <si>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</si>
  <si>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</si>
  <si>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</si>
  <si>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</si>
  <si>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</si>
  <si>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</si>
  <si>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</si>
  <si>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</si>
  <si>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</si>
  <si>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</si>
  <si>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</si>
  <si>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</si>
  <si>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</si>
  <si>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</si>
  <si>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</si>
  <si>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</si>
  <si>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</si>
  <si>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</si>
  <si>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</si>
  <si>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</si>
  <si>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</si>
  <si>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</si>
  <si>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</si>
  <si>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</si>
  <si>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</si>
  <si>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</si>
  <si>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</si>
  <si>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</si>
  <si>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</si>
  <si>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</si>
  <si>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</si>
  <si>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</si>
  <si>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</si>
  <si>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</si>
  <si>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</si>
  <si>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</si>
  <si>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</si>
  <si>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</si>
  <si>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</si>
  <si>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</si>
  <si>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</si>
  <si>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</si>
  <si>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</si>
  <si>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</si>
  <si>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</si>
  <si>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</si>
  <si>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</si>
  <si>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</si>
  <si>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</si>
  <si>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</si>
  <si>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</si>
  <si>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</si>
  <si>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</si>
  <si>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</si>
  <si>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</si>
  <si>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</si>
  <si>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</si>
  <si>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</si>
  <si>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</si>
  <si>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</si>
  <si>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</si>
  <si>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</si>
  <si>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</si>
  <si>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</si>
  <si>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</si>
  <si>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</si>
  <si>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</si>
  <si>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</si>
  <si>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</si>
  <si>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</si>
  <si>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</si>
  <si>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</si>
  <si>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</si>
  <si>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</si>
  <si>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</si>
  <si>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</si>
  <si>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</si>
  <si>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</si>
  <si>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</si>
  <si>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</si>
  <si>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</si>
  <si>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</si>
  <si>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</si>
  <si>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</si>
  <si>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</si>
  <si>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</si>
  <si>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</si>
  <si>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</si>
  <si>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</si>
  <si>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</si>
  <si>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</si>
  <si>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</si>
  <si>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</si>
  <si>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</si>
  <si>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</si>
  <si>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</si>
  <si>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</si>
  <si>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</si>
  <si>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</si>
  <si>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</si>
  <si>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</si>
  <si>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</si>
  <si>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</si>
  <si>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</si>
  <si>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</si>
  <si>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</si>
  <si>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</si>
  <si>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</si>
  <si>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</si>
  <si>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</si>
  <si>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</si>
  <si>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</si>
  <si>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</si>
  <si>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</si>
  <si>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</si>
  <si>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</si>
  <si>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</si>
  <si>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</si>
  <si>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</si>
  <si>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</si>
  <si>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</si>
  <si>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</si>
  <si>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</si>
  <si>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</si>
  <si>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</si>
  <si>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</si>
  <si>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</si>
  <si>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</si>
  <si>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</si>
  <si>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</si>
  <si>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</si>
  <si>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</si>
  <si>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</si>
  <si>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</si>
  <si>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</si>
  <si>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</si>
  <si>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</si>
  <si>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</si>
  <si>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</si>
  <si>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</si>
  <si>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</si>
  <si>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</si>
  <si>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</si>
  <si>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</si>
  <si>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</si>
  <si>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</si>
  <si>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</si>
  <si>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</si>
  <si>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</si>
  <si>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</si>
  <si>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</si>
  <si>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</si>
  <si>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</si>
  <si>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</si>
  <si>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</si>
  <si>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</si>
  <si>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</si>
  <si>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</si>
  <si>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</si>
  <si>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</si>
  <si>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</si>
  <si>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</si>
  <si>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</si>
  <si>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</si>
  <si>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</si>
  <si>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</si>
  <si>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</si>
  <si>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</si>
  <si>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</si>
  <si>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</si>
  <si>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</si>
  <si>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</si>
  <si>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</si>
  <si>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</si>
  <si>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</si>
  <si>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</si>
  <si>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</si>
  <si>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</si>
  <si>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</si>
  <si>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</si>
  <si>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</si>
  <si>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</si>
  <si>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</si>
  <si>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</si>
  <si>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</si>
  <si>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</si>
  <si>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</si>
  <si>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</si>
  <si>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</si>
  <si>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</si>
  <si>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</si>
  <si>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</si>
  <si>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</si>
  <si>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</si>
  <si>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</si>
  <si>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</si>
  <si>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</si>
  <si>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</si>
  <si>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</si>
  <si>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</si>
  <si>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</si>
  <si>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</si>
  <si>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</si>
  <si>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</si>
  <si>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</si>
  <si>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</si>
  <si>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</si>
  <si>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</si>
  <si>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</si>
  <si>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</si>
  <si>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</si>
  <si>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</si>
  <si>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</si>
  <si>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</si>
  <si>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</si>
  <si>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</si>
  <si>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</si>
  <si>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</si>
  <si>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</si>
  <si>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</si>
  <si>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</si>
  <si>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</si>
  <si>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</si>
  <si>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</si>
  <si>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</si>
  <si>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</si>
  <si>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</si>
  <si>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</si>
  <si>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</si>
  <si>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</si>
  <si>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</si>
  <si>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</si>
  <si>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</si>
  <si>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</si>
  <si>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</si>
  <si>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</si>
  <si>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</si>
  <si>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</si>
  <si>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</si>
  <si>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</si>
  <si>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</si>
  <si>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</si>
  <si>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</si>
  <si>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</si>
  <si>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</si>
  <si>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</si>
  <si>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</si>
  <si>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</si>
  <si>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</si>
  <si>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</si>
  <si>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</si>
  <si>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</si>
  <si>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</si>
  <si>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</si>
  <si>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</si>
  <si>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</si>
  <si>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</si>
  <si>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</si>
  <si>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</si>
  <si>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</si>
  <si>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</si>
  <si>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</si>
  <si>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</si>
  <si>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</si>
  <si>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</si>
  <si>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</si>
  <si>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</si>
  <si>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</si>
  <si>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</si>
  <si>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</si>
  <si>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</si>
  <si>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</si>
  <si>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</si>
  <si>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</si>
  <si>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</si>
  <si>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</si>
  <si>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</si>
  <si>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</si>
  <si>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</si>
  <si>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</si>
  <si>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</si>
  <si>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</si>
  <si>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</si>
  <si>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</si>
  <si>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</si>
  <si>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</si>
  <si>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</si>
  <si>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</si>
  <si>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</si>
  <si>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</si>
  <si>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</si>
  <si>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</si>
  <si>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</si>
  <si>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</si>
  <si>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</si>
  <si>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</si>
  <si>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</si>
  <si>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</si>
  <si>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</si>
  <si>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</si>
  <si>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</si>
  <si>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</si>
  <si>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</si>
  <si>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</si>
  <si>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</si>
  <si>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</si>
  <si>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</si>
  <si>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</si>
  <si>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</si>
  <si>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</si>
  <si>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</si>
  <si>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</si>
  <si>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</si>
  <si>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</si>
  <si>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</si>
  <si>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</si>
  <si>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</si>
  <si>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</si>
  <si>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</si>
  <si>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</si>
  <si>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</si>
  <si>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</si>
  <si>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</si>
  <si>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</si>
  <si>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</si>
  <si>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</si>
  <si>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</si>
  <si>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</si>
  <si>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</si>
  <si>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</si>
  <si>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</si>
  <si>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</si>
  <si>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</si>
  <si>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</si>
  <si>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</si>
  <si>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</si>
  <si>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</si>
  <si>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</si>
  <si>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</si>
  <si>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</si>
  <si>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</si>
  <si>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</si>
  <si>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</si>
  <si>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</si>
  <si>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</si>
  <si>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</si>
  <si>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</si>
  <si>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</si>
  <si>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</si>
  <si>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</si>
  <si>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</si>
  <si>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</si>
  <si>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</si>
  <si>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</si>
  <si>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</si>
  <si>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</si>
  <si>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</si>
  <si>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</si>
  <si>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</si>
  <si>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</si>
  <si>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</si>
  <si>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</si>
  <si>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</si>
  <si>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</si>
  <si>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</si>
  <si>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</si>
  <si>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</si>
  <si>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</si>
  <si>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</si>
  <si>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</si>
  <si>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</si>
  <si>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</si>
  <si>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</si>
  <si>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</si>
  <si>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</si>
  <si>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</si>
  <si>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</si>
  <si>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</si>
  <si>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</si>
  <si>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</si>
  <si>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</si>
  <si>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</si>
  <si>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</si>
  <si>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</si>
  <si>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</si>
  <si>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</si>
  <si>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</si>
  <si>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</si>
  <si>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</si>
  <si>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</si>
  <si>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</si>
  <si>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</si>
  <si>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</si>
  <si>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</si>
  <si>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</si>
  <si>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</si>
  <si>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</si>
  <si>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</si>
  <si>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</si>
  <si>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</si>
  <si>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</si>
  <si>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</si>
  <si>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</si>
  <si>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</si>
  <si>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</si>
  <si>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</si>
  <si>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</si>
  <si>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</si>
  <si>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</si>
  <si>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</si>
  <si>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</si>
  <si>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</si>
  <si>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</si>
  <si>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</si>
  <si>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</si>
  <si>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</si>
  <si>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</si>
  <si>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</si>
  <si>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</si>
  <si>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</si>
  <si>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</si>
  <si>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</si>
  <si>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</si>
  <si>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</si>
  <si>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</si>
  <si>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</si>
  <si>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</si>
  <si>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</si>
  <si>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</si>
  <si>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</si>
  <si>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</si>
  <si>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</si>
  <si>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</si>
  <si>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</si>
  <si>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</si>
  <si>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</si>
  <si>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</si>
  <si>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</si>
  <si>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</si>
  <si>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</si>
  <si>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</si>
  <si>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</si>
  <si>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</si>
  <si>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</si>
  <si>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</si>
  <si>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</si>
  <si>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</si>
  <si>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</si>
  <si>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</si>
  <si>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</si>
  <si>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</si>
  <si>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</si>
  <si>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</si>
  <si>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</si>
  <si>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</si>
  <si>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</si>
  <si>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</si>
  <si>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</si>
  <si>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</si>
  <si>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</si>
  <si>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</si>
  <si>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</si>
  <si>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</si>
  <si>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</si>
  <si>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</si>
  <si>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</si>
  <si>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</si>
  <si>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</si>
  <si>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</si>
  <si>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</si>
  <si>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</si>
  <si>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</si>
  <si>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</si>
  <si>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</si>
  <si>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</si>
  <si>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</si>
  <si>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</si>
  <si>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</si>
  <si>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</si>
  <si>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</si>
  <si>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</si>
  <si>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</si>
  <si>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</si>
  <si>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</si>
  <si>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</si>
  <si>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</si>
  <si>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</si>
  <si>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</si>
  <si>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</si>
  <si>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</si>
  <si>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</si>
  <si>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</si>
  <si>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</si>
  <si>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</si>
  <si>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</si>
  <si>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</si>
  <si>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</si>
  <si>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</si>
  <si>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</si>
  <si>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</si>
  <si>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</si>
  <si>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</si>
  <si>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</si>
  <si>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</si>
  <si>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</si>
  <si>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</si>
  <si>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</si>
  <si>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</si>
  <si>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</si>
  <si>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</si>
  <si>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</si>
  <si>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</si>
  <si>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</si>
  <si>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</si>
  <si>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</si>
  <si>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</si>
  <si>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</si>
  <si>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</si>
  <si>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</si>
  <si>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</si>
  <si>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</si>
  <si>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</si>
  <si>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</si>
  <si>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</si>
  <si>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</si>
  <si>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</si>
  <si>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</si>
  <si>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</si>
  <si>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</si>
  <si>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</si>
  <si>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</si>
  <si>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</si>
  <si>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</si>
  <si>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</si>
  <si>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</si>
  <si>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</si>
  <si>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</si>
  <si>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</si>
  <si>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</si>
  <si>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</si>
  <si>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</si>
  <si>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</si>
  <si>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</si>
  <si>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</si>
  <si>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</si>
  <si>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</si>
  <si>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</si>
  <si>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</si>
  <si>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</si>
  <si>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</si>
  <si>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</si>
  <si>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</si>
  <si>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</si>
  <si>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</si>
  <si>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</si>
  <si>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</si>
  <si>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</si>
  <si>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</si>
  <si>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</si>
  <si>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</si>
  <si>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</si>
  <si>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</si>
  <si>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</si>
  <si>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</si>
  <si>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</si>
  <si>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</si>
  <si>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</si>
  <si>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</si>
  <si>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</si>
  <si>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</si>
  <si>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</si>
  <si>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</si>
  <si>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</si>
  <si>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</si>
  <si>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</si>
  <si>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</si>
  <si>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</si>
  <si>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</si>
  <si>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</si>
  <si>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</si>
  <si>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</si>
  <si>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</si>
  <si>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</si>
  <si>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</si>
  <si>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</si>
  <si>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</si>
  <si>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</si>
  <si>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</si>
  <si>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</si>
  <si>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</si>
  <si>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</si>
  <si>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</si>
  <si>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</si>
  <si>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</si>
  <si>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</si>
  <si>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</si>
  <si>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</si>
  <si>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</si>
  <si>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</si>
  <si>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</si>
  <si>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</si>
  <si>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</si>
  <si>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</si>
  <si>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</si>
  <si>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</si>
  <si>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</si>
  <si>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</si>
  <si>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</si>
  <si>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</si>
  <si>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</si>
  <si>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</si>
  <si>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</si>
  <si>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</si>
  <si>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</si>
  <si>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</si>
  <si>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</si>
  <si>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</si>
  <si>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</si>
  <si>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</si>
  <si>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</si>
  <si>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</si>
  <si>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</si>
  <si>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</si>
  <si>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</si>
  <si>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</si>
  <si>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</si>
  <si>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</si>
  <si>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</si>
  <si>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</si>
  <si>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</si>
  <si>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</si>
  <si>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</si>
  <si>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</si>
  <si>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</si>
  <si>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</si>
  <si>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</si>
  <si>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</si>
  <si>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</si>
  <si>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</si>
  <si>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</si>
  <si>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</si>
  <si>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</si>
  <si>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</si>
  <si>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</si>
  <si>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</si>
  <si>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</si>
  <si>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</si>
  <si>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</si>
  <si>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</si>
  <si>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</si>
  <si>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</si>
  <si>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</si>
  <si>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</si>
  <si>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</si>
  <si>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</si>
  <si>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</si>
  <si>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</si>
  <si>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</si>
  <si>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</si>
  <si>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</si>
  <si>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</si>
  <si>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</si>
  <si>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</si>
  <si>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</si>
  <si>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</si>
  <si>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</si>
  <si>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</si>
  <si>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</si>
  <si>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</si>
  <si>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</si>
  <si>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</si>
  <si>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</si>
  <si>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</si>
  <si>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</si>
  <si>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</si>
  <si>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</si>
  <si>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</si>
  <si>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</si>
  <si>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</si>
  <si>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</si>
  <si>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</si>
  <si>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</si>
  <si>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</si>
  <si>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</si>
  <si>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</si>
  <si>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</si>
  <si>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</si>
  <si>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</si>
  <si>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</si>
  <si>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</si>
  <si>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</si>
  <si>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</si>
  <si>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</si>
  <si>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</si>
  <si>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</si>
  <si>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</si>
  <si>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</si>
  <si>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</si>
  <si>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</si>
  <si>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</si>
  <si>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</si>
  <si>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</si>
  <si>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</si>
  <si>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</si>
  <si>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</si>
  <si>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</si>
  <si>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</si>
  <si>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</si>
  <si>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</si>
  <si>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</si>
  <si>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</si>
  <si>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</si>
  <si>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</si>
  <si>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</si>
  <si>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</si>
  <si>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</si>
  <si>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</si>
  <si>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</si>
  <si>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</si>
  <si>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</si>
  <si>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</si>
  <si>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</si>
  <si>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</si>
  <si>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</si>
  <si>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</si>
  <si>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</si>
  <si>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</si>
  <si>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</si>
  <si>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</si>
  <si>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</si>
  <si>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</si>
  <si>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</si>
  <si>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</si>
  <si>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</si>
  <si>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</si>
  <si>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</si>
  <si>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</si>
  <si>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</si>
  <si>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</si>
  <si>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</si>
  <si>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</si>
  <si>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</si>
  <si>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</si>
  <si>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</si>
  <si>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</si>
  <si>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</si>
  <si>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</si>
  <si>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</si>
  <si>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</si>
  <si>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</si>
  <si>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</si>
  <si>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</si>
  <si>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</si>
  <si>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</si>
  <si>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</si>
  <si>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</si>
  <si>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</si>
  <si>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</si>
  <si>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</si>
  <si>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</si>
  <si>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</si>
  <si>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</si>
  <si>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</si>
  <si>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</si>
  <si>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</si>
  <si>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</si>
  <si>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</si>
  <si>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</si>
  <si>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</si>
  <si>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</si>
  <si>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</si>
  <si>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</si>
  <si>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</si>
  <si>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</si>
  <si>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</si>
  <si>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</si>
  <si>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</si>
  <si>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</si>
  <si>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</si>
  <si>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</si>
  <si>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</si>
  <si>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</si>
  <si>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</si>
  <si>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</si>
  <si>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</si>
  <si>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</si>
  <si>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</si>
  <si>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</si>
  <si>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</si>
  <si>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</si>
  <si>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</si>
  <si>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</si>
  <si>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</si>
  <si>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</si>
  <si>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</si>
  <si>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</si>
  <si>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</si>
  <si>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</si>
  <si>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</si>
  <si>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</si>
  <si>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</si>
  <si>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</si>
  <si>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</si>
  <si>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</si>
  <si>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</si>
  <si>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</si>
  <si>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</si>
  <si>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</si>
  <si>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</si>
  <si>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</si>
  <si>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</si>
  <si>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</si>
  <si>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</si>
  <si>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</si>
  <si>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</si>
  <si>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</si>
  <si>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</si>
  <si>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</si>
  <si>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</si>
  <si>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</si>
  <si>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</si>
  <si>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</si>
  <si>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</si>
  <si>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</si>
  <si>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</si>
  <si>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</si>
  <si>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</si>
  <si>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</si>
  <si>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</si>
  <si>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</si>
  <si>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</si>
  <si>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</si>
  <si>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</si>
  <si>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</si>
  <si>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</si>
  <si>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</si>
  <si>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</si>
  <si>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</si>
  <si>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</si>
  <si>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</si>
  <si>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</si>
  <si>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</si>
  <si>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</si>
  <si>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</si>
  <si>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</si>
  <si>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</si>
  <si>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</si>
  <si>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</si>
  <si>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</si>
  <si>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</si>
  <si>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</si>
  <si>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</si>
  <si>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</si>
  <si>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</si>
  <si>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</si>
  <si>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</si>
  <si>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</si>
  <si>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</si>
  <si>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</si>
  <si>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</si>
  <si>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</si>
  <si>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</si>
  <si>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</si>
  <si>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</si>
  <si>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</si>
  <si>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</si>
  <si>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</si>
  <si>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</si>
  <si>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</si>
  <si>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</si>
  <si>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</si>
  <si>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</si>
  <si>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</si>
  <si>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</si>
  <si>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</si>
  <si>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</si>
  <si>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</si>
  <si>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</si>
  <si>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</si>
  <si>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</si>
  <si>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</si>
  <si>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ADZ NAGANO GmbH</t>
  </si>
  <si>
    <t>Bergener Ring 43, 01487 Ottendorf-Okrilla, Germany</t>
  </si>
  <si>
    <t>Marco Broscheit</t>
  </si>
  <si>
    <t>sales@adz.de</t>
  </si>
  <si>
    <t>+49-35205-5969-30</t>
  </si>
  <si>
    <t>Hannes Georgi</t>
  </si>
  <si>
    <t>General Manager</t>
  </si>
  <si>
    <t>info@adz.de</t>
  </si>
  <si>
    <t>see question 6)</t>
  </si>
  <si>
    <t>Smelter Tanaka Kikinzoku Kogyo K.K. used recycled or scrap sources for production</t>
  </si>
  <si>
    <t>100%</t>
  </si>
  <si>
    <t>https://www.felder.de/downloads/allgemeine-informationen.html
www.adz.de/en/company.html</t>
  </si>
  <si>
    <t>CMRT</t>
  </si>
  <si>
    <t>8xxxxx</t>
  </si>
  <si>
    <t>SML &amp; SMO Series</t>
  </si>
  <si>
    <t>generic definition, complete part number ADZ is 6-digits starting with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</si>
</sst>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les@adz.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info@adz.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B1F4A3B-4B11-4E30-9A45-BE120A17515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FC0CE8D-3C30-470D-A961-C3F8E541324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G63" sqref="G63:J6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491</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45497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486</v>
      </c>
      <c r="E39" s="327"/>
      <c r="F39" s="47"/>
      <c r="G39" s="334" t="s">
        <v>15863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484</v>
      </c>
      <c r="E52" s="327"/>
      <c r="F52" s="47"/>
      <c r="G52" s="334" t="s">
        <v>15864</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485</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485</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t="s">
        <v>15867</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CC7DFE0-F1C2-4614-9EA2-E85AD26C09BA}"/>
    <hyperlink ref="D20" r:id="rId4" xr:uid="{65582648-4AF0-460F-9DF1-CC539AB1580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E17" sqref="E1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t="s">
        <v>780</v>
      </c>
      <c r="B5" s="182" t="s">
        <v>1120</v>
      </c>
      <c r="C5" s="186" t="s">
        <v>48</v>
      </c>
      <c r="D5" s="230"/>
      <c r="E5" s="182" t="s">
        <v>1086</v>
      </c>
      <c r="F5" s="182" t="s">
        <v>780</v>
      </c>
      <c r="G5" s="182" t="s">
        <v>13217</v>
      </c>
      <c r="H5" s="183">
        <v>0</v>
      </c>
      <c r="I5" s="184" t="s">
        <v>1752</v>
      </c>
      <c r="J5" s="184" t="s">
        <v>1756</v>
      </c>
      <c r="K5" s="224"/>
      <c r="L5" s="224"/>
      <c r="M5" s="224"/>
      <c r="N5" s="224"/>
      <c r="O5" s="224"/>
      <c r="P5" s="185"/>
      <c r="Q5" s="225"/>
      <c r="R5" s="182" t="s">
        <v>2515</v>
      </c>
      <c r="S5" s="181" t="str">
        <f t="shared" ref="S5" ca="1" si="0">IF(B5="","",IF(ISERROR(MATCH($E5,CL,0)),"Unknown",INDIRECT("'C'!$A$"&amp;MATCH($E5,CL,0)+1)))</f>
        <v>BR</v>
      </c>
      <c r="T5" s="181" t="s">
        <v>3441</v>
      </c>
      <c r="U5" s="201"/>
      <c r="V5" s="226">
        <v>536</v>
      </c>
      <c r="X5" s="227">
        <f t="shared" ref="X5:X16" si="1">IF(AND(C5="Smelter not listed",OR(LEN(D5)=0,LEN(E5)=0)),1,0)</f>
        <v>0</v>
      </c>
      <c r="AB5" s="228" t="str">
        <f t="shared" ref="AB5:AB16" si="2">B5&amp;C5</f>
        <v>TinWhite Solder Metalurgia e Mineração Ltda.</v>
      </c>
    </row>
    <row r="6" spans="1:34" s="227" customFormat="1" ht="19.899999999999999" customHeight="1">
      <c r="A6" s="262" t="s">
        <v>776</v>
      </c>
      <c r="B6" s="182" t="s">
        <v>1120</v>
      </c>
      <c r="C6" s="186" t="s">
        <v>13778</v>
      </c>
      <c r="D6" s="230"/>
      <c r="E6" s="182" t="s">
        <v>1095</v>
      </c>
      <c r="F6" s="182" t="s">
        <v>776</v>
      </c>
      <c r="G6" s="182" t="s">
        <v>13217</v>
      </c>
      <c r="H6" s="183">
        <v>0</v>
      </c>
      <c r="I6" s="184" t="s">
        <v>1780</v>
      </c>
      <c r="J6" s="184" t="s">
        <v>12830</v>
      </c>
      <c r="K6" s="224"/>
      <c r="L6" s="224"/>
      <c r="M6" s="224"/>
      <c r="N6" s="224"/>
      <c r="O6" s="224"/>
      <c r="P6" s="185"/>
      <c r="Q6" s="225"/>
      <c r="R6" s="182" t="s">
        <v>13778</v>
      </c>
      <c r="S6" s="181" t="str">
        <f t="shared" ref="S6:S16" ca="1" si="3">IF(B6="","",IF(ISERROR(MATCH($E6,CL,0)),"Unknown",INDIRECT("'C'!$A$"&amp;MATCH($E6,CL,0)+1)))</f>
        <v>ID</v>
      </c>
      <c r="T6" s="181" t="s">
        <v>6032</v>
      </c>
      <c r="U6" s="201"/>
      <c r="V6" s="226">
        <v>514</v>
      </c>
      <c r="X6" s="227">
        <f t="shared" si="1"/>
        <v>0</v>
      </c>
      <c r="AB6" s="228" t="str">
        <f t="shared" si="2"/>
        <v>TinPT Timah Tbk Mentok</v>
      </c>
    </row>
    <row r="7" spans="1:34" s="227" customFormat="1" ht="19.899999999999999" customHeight="1">
      <c r="A7" s="262" t="s">
        <v>794</v>
      </c>
      <c r="B7" s="182" t="s">
        <v>1120</v>
      </c>
      <c r="C7" s="186" t="s">
        <v>13779</v>
      </c>
      <c r="D7" s="230"/>
      <c r="E7" s="182" t="s">
        <v>1095</v>
      </c>
      <c r="F7" s="182" t="s">
        <v>794</v>
      </c>
      <c r="G7" s="182" t="s">
        <v>13217</v>
      </c>
      <c r="H7" s="183">
        <v>0</v>
      </c>
      <c r="I7" s="184" t="s">
        <v>1778</v>
      </c>
      <c r="J7" s="184" t="s">
        <v>6047</v>
      </c>
      <c r="K7" s="224"/>
      <c r="L7" s="224"/>
      <c r="M7" s="224"/>
      <c r="N7" s="224"/>
      <c r="O7" s="224"/>
      <c r="P7" s="185"/>
      <c r="Q7" s="225"/>
      <c r="R7" s="182" t="s">
        <v>13779</v>
      </c>
      <c r="S7" s="181" t="str">
        <f t="shared" ca="1" si="3"/>
        <v>ID</v>
      </c>
      <c r="T7" s="181" t="s">
        <v>6046</v>
      </c>
      <c r="U7" s="201"/>
      <c r="V7" s="226">
        <v>513</v>
      </c>
      <c r="X7" s="227">
        <f t="shared" si="1"/>
        <v>0</v>
      </c>
      <c r="AB7" s="228" t="str">
        <f t="shared" si="2"/>
        <v>TinPT Timah Tbk Kundur</v>
      </c>
    </row>
    <row r="8" spans="1:34" s="227" customFormat="1" ht="19.899999999999999" customHeight="1">
      <c r="A8" s="262" t="s">
        <v>775</v>
      </c>
      <c r="B8" s="182" t="s">
        <v>1120</v>
      </c>
      <c r="C8" s="186" t="s">
        <v>2141</v>
      </c>
      <c r="D8" s="230"/>
      <c r="E8" s="182" t="s">
        <v>1095</v>
      </c>
      <c r="F8" s="182" t="s">
        <v>775</v>
      </c>
      <c r="G8" s="182" t="s">
        <v>13217</v>
      </c>
      <c r="H8" s="183">
        <v>0</v>
      </c>
      <c r="I8" s="184" t="s">
        <v>1753</v>
      </c>
      <c r="J8" s="184" t="s">
        <v>12830</v>
      </c>
      <c r="K8" s="224"/>
      <c r="L8" s="224"/>
      <c r="M8" s="224"/>
      <c r="N8" s="224"/>
      <c r="O8" s="224"/>
      <c r="P8" s="185"/>
      <c r="Q8" s="225"/>
      <c r="R8" s="182" t="s">
        <v>2141</v>
      </c>
      <c r="S8" s="181" t="str">
        <f t="shared" ca="1" si="3"/>
        <v>ID</v>
      </c>
      <c r="T8" s="181" t="s">
        <v>6032</v>
      </c>
      <c r="U8" s="201"/>
      <c r="V8" s="226">
        <v>507</v>
      </c>
      <c r="X8" s="227">
        <f t="shared" si="1"/>
        <v>0</v>
      </c>
      <c r="AB8" s="228" t="str">
        <f t="shared" si="2"/>
        <v>TinPT Refined Bangka Tin</v>
      </c>
    </row>
    <row r="9" spans="1:34" s="227" customFormat="1" ht="19.899999999999999" customHeight="1">
      <c r="A9" s="262" t="s">
        <v>1801</v>
      </c>
      <c r="B9" s="182" t="s">
        <v>1120</v>
      </c>
      <c r="C9" s="186" t="s">
        <v>12910</v>
      </c>
      <c r="D9" s="230"/>
      <c r="E9" s="182" t="s">
        <v>1085</v>
      </c>
      <c r="F9" s="182" t="s">
        <v>1801</v>
      </c>
      <c r="G9" s="182" t="s">
        <v>13217</v>
      </c>
      <c r="H9" s="183">
        <v>0</v>
      </c>
      <c r="I9" s="184" t="s">
        <v>1802</v>
      </c>
      <c r="J9" s="184" t="s">
        <v>3135</v>
      </c>
      <c r="K9" s="224"/>
      <c r="L9" s="224"/>
      <c r="M9" s="224"/>
      <c r="N9" s="224"/>
      <c r="O9" s="224"/>
      <c r="P9" s="185"/>
      <c r="Q9" s="225"/>
      <c r="R9" s="182" t="s">
        <v>15496</v>
      </c>
      <c r="S9" s="181" t="str">
        <f t="shared" ca="1" si="3"/>
        <v>BE</v>
      </c>
      <c r="T9" s="181" t="s">
        <v>3134</v>
      </c>
      <c r="U9" s="201"/>
      <c r="V9" s="226">
        <v>463</v>
      </c>
      <c r="X9" s="227">
        <f t="shared" si="1"/>
        <v>0</v>
      </c>
      <c r="AB9" s="228" t="str">
        <f t="shared" si="2"/>
        <v>TinMetallo Belgium N.V.</v>
      </c>
    </row>
    <row r="10" spans="1:34" s="227" customFormat="1" ht="19.899999999999999" customHeight="1">
      <c r="A10" s="262" t="s">
        <v>768</v>
      </c>
      <c r="B10" s="182" t="s">
        <v>1120</v>
      </c>
      <c r="C10" s="186" t="s">
        <v>1024</v>
      </c>
      <c r="D10" s="230"/>
      <c r="E10" s="182" t="s">
        <v>870</v>
      </c>
      <c r="F10" s="182" t="s">
        <v>768</v>
      </c>
      <c r="G10" s="182" t="s">
        <v>13217</v>
      </c>
      <c r="H10" s="183">
        <v>0</v>
      </c>
      <c r="I10" s="184" t="s">
        <v>1771</v>
      </c>
      <c r="J10" s="184" t="s">
        <v>9093</v>
      </c>
      <c r="K10" s="224"/>
      <c r="L10" s="224"/>
      <c r="M10" s="224"/>
      <c r="N10" s="224"/>
      <c r="O10" s="224"/>
      <c r="P10" s="185"/>
      <c r="Q10" s="225"/>
      <c r="R10" s="182" t="s">
        <v>1024</v>
      </c>
      <c r="S10" s="181" t="str">
        <f t="shared" ca="1" si="3"/>
        <v>PE</v>
      </c>
      <c r="T10" s="181" t="s">
        <v>9092</v>
      </c>
      <c r="U10" s="201"/>
      <c r="V10" s="226">
        <v>470</v>
      </c>
      <c r="X10" s="227">
        <f t="shared" si="1"/>
        <v>0</v>
      </c>
      <c r="AB10" s="228" t="str">
        <f t="shared" si="2"/>
        <v>TinMinsur</v>
      </c>
    </row>
    <row r="11" spans="1:34" s="227" customFormat="1" ht="19.899999999999999" customHeight="1">
      <c r="A11" s="262" t="s">
        <v>772</v>
      </c>
      <c r="B11" s="182" t="s">
        <v>1120</v>
      </c>
      <c r="C11" s="186" t="s">
        <v>13780</v>
      </c>
      <c r="D11" s="230"/>
      <c r="E11" s="182" t="s">
        <v>2413</v>
      </c>
      <c r="F11" s="182" t="s">
        <v>772</v>
      </c>
      <c r="G11" s="182" t="s">
        <v>13217</v>
      </c>
      <c r="H11" s="183">
        <v>0</v>
      </c>
      <c r="I11" s="184" t="s">
        <v>1755</v>
      </c>
      <c r="J11" s="184" t="s">
        <v>1755</v>
      </c>
      <c r="K11" s="224"/>
      <c r="L11" s="224"/>
      <c r="M11" s="224"/>
      <c r="N11" s="224"/>
      <c r="O11" s="224"/>
      <c r="P11" s="185"/>
      <c r="Q11" s="225"/>
      <c r="R11" s="182" t="s">
        <v>13780</v>
      </c>
      <c r="S11" s="181" t="str">
        <f t="shared" ca="1" si="3"/>
        <v>BO</v>
      </c>
      <c r="T11" s="181" t="s">
        <v>3393</v>
      </c>
      <c r="U11" s="201"/>
      <c r="V11" s="226">
        <v>482</v>
      </c>
      <c r="X11" s="227">
        <f t="shared" si="1"/>
        <v>0</v>
      </c>
      <c r="AB11" s="228" t="str">
        <f t="shared" si="2"/>
        <v>TinOperaciones Metalurgicas S.A.</v>
      </c>
    </row>
    <row r="12" spans="1:34" s="227" customFormat="1" ht="19.899999999999999" customHeight="1">
      <c r="A12" s="262" t="s">
        <v>767</v>
      </c>
      <c r="B12" s="182" t="s">
        <v>1120</v>
      </c>
      <c r="C12" s="186" t="s">
        <v>12408</v>
      </c>
      <c r="D12" s="230"/>
      <c r="E12" s="182" t="s">
        <v>1086</v>
      </c>
      <c r="F12" s="182" t="s">
        <v>767</v>
      </c>
      <c r="G12" s="182" t="s">
        <v>13217</v>
      </c>
      <c r="H12" s="183">
        <v>0</v>
      </c>
      <c r="I12" s="184" t="s">
        <v>1769</v>
      </c>
      <c r="J12" s="184" t="s">
        <v>1666</v>
      </c>
      <c r="K12" s="224"/>
      <c r="L12" s="224"/>
      <c r="M12" s="224"/>
      <c r="N12" s="224"/>
      <c r="O12" s="224"/>
      <c r="P12" s="185"/>
      <c r="Q12" s="225"/>
      <c r="R12" s="182" t="s">
        <v>12408</v>
      </c>
      <c r="S12" s="181" t="str">
        <f t="shared" ca="1" si="3"/>
        <v>BR</v>
      </c>
      <c r="T12" s="181" t="s">
        <v>3444</v>
      </c>
      <c r="U12" s="201"/>
      <c r="V12" s="226">
        <v>465</v>
      </c>
      <c r="X12" s="227">
        <f t="shared" si="1"/>
        <v>0</v>
      </c>
      <c r="AB12" s="228" t="str">
        <f t="shared" si="2"/>
        <v>TinMineracao Taboca S.A.</v>
      </c>
    </row>
    <row r="13" spans="1:34" s="227" customFormat="1" ht="19.899999999999999" customHeight="1">
      <c r="A13" s="262" t="s">
        <v>15082</v>
      </c>
      <c r="B13" s="182" t="s">
        <v>1120</v>
      </c>
      <c r="C13" s="186" t="s">
        <v>15081</v>
      </c>
      <c r="D13" s="230"/>
      <c r="E13" s="182" t="s">
        <v>1095</v>
      </c>
      <c r="F13" s="182" t="s">
        <v>15082</v>
      </c>
      <c r="G13" s="182" t="s">
        <v>13217</v>
      </c>
      <c r="H13" s="183">
        <v>0</v>
      </c>
      <c r="I13" s="184" t="s">
        <v>15115</v>
      </c>
      <c r="J13" s="184" t="s">
        <v>12830</v>
      </c>
      <c r="K13" s="224"/>
      <c r="L13" s="224"/>
      <c r="M13" s="224"/>
      <c r="N13" s="224"/>
      <c r="O13" s="224"/>
      <c r="P13" s="185"/>
      <c r="Q13" s="225"/>
      <c r="R13" s="182" t="s">
        <v>15081</v>
      </c>
      <c r="S13" s="181" t="str">
        <f t="shared" ca="1" si="3"/>
        <v>ID</v>
      </c>
      <c r="T13" s="181" t="s">
        <v>6032</v>
      </c>
      <c r="U13" s="201"/>
      <c r="V13" s="226">
        <v>506</v>
      </c>
      <c r="X13" s="227">
        <f t="shared" si="1"/>
        <v>0</v>
      </c>
      <c r="AB13" s="228" t="str">
        <f t="shared" si="2"/>
        <v>TinPT Rajawali Rimba Perkasa</v>
      </c>
    </row>
    <row r="14" spans="1:34" s="227" customFormat="1" ht="19.899999999999999" customHeight="1">
      <c r="A14" s="262" t="s">
        <v>14001</v>
      </c>
      <c r="B14" s="182" t="s">
        <v>1120</v>
      </c>
      <c r="C14" s="186" t="s">
        <v>12914</v>
      </c>
      <c r="D14" s="230"/>
      <c r="E14" s="182" t="s">
        <v>1095</v>
      </c>
      <c r="F14" s="182" t="s">
        <v>14001</v>
      </c>
      <c r="G14" s="182" t="s">
        <v>13217</v>
      </c>
      <c r="H14" s="183">
        <v>0</v>
      </c>
      <c r="I14" s="184" t="s">
        <v>15113</v>
      </c>
      <c r="J14" s="184" t="s">
        <v>12830</v>
      </c>
      <c r="K14" s="224"/>
      <c r="L14" s="224"/>
      <c r="M14" s="224"/>
      <c r="N14" s="224"/>
      <c r="O14" s="224"/>
      <c r="P14" s="185"/>
      <c r="Q14" s="225"/>
      <c r="R14" s="182" t="s">
        <v>12914</v>
      </c>
      <c r="S14" s="181" t="str">
        <f t="shared" ca="1" si="3"/>
        <v>ID</v>
      </c>
      <c r="T14" s="181" t="s">
        <v>6032</v>
      </c>
      <c r="U14" s="201"/>
      <c r="V14" s="226">
        <v>492</v>
      </c>
      <c r="X14" s="227">
        <f t="shared" si="1"/>
        <v>0</v>
      </c>
      <c r="AB14" s="228" t="str">
        <f t="shared" si="2"/>
        <v>TinPT Bangka Serumpun</v>
      </c>
    </row>
    <row r="15" spans="1:34" s="227" customFormat="1" ht="19.899999999999999" customHeight="1">
      <c r="A15" s="262" t="s">
        <v>781</v>
      </c>
      <c r="B15" s="182" t="s">
        <v>1120</v>
      </c>
      <c r="C15" s="186" t="s">
        <v>1789</v>
      </c>
      <c r="D15" s="230"/>
      <c r="E15" s="182" t="s">
        <v>1090</v>
      </c>
      <c r="F15" s="182" t="s">
        <v>781</v>
      </c>
      <c r="G15" s="182" t="s">
        <v>13217</v>
      </c>
      <c r="H15" s="183">
        <v>0</v>
      </c>
      <c r="I15" s="184" t="s">
        <v>2429</v>
      </c>
      <c r="J15" s="184" t="s">
        <v>13605</v>
      </c>
      <c r="K15" s="224"/>
      <c r="L15" s="224"/>
      <c r="M15" s="224"/>
      <c r="N15" s="224"/>
      <c r="O15" s="224"/>
      <c r="P15" s="185"/>
      <c r="Q15" s="225"/>
      <c r="R15" s="182" t="s">
        <v>2150</v>
      </c>
      <c r="S15" s="181" t="str">
        <f t="shared" ca="1" si="3"/>
        <v>CN</v>
      </c>
      <c r="T15" s="181" t="s">
        <v>13505</v>
      </c>
      <c r="U15" s="201"/>
      <c r="V15" s="226">
        <v>541</v>
      </c>
      <c r="X15" s="227">
        <f t="shared" si="1"/>
        <v>0</v>
      </c>
      <c r="AB15" s="228" t="str">
        <f t="shared" si="2"/>
        <v>TinYunnan Adventure Co., Ltd.</v>
      </c>
    </row>
    <row r="16" spans="1:34" s="227" customFormat="1" ht="19.899999999999999" customHeight="1">
      <c r="A16" s="262" t="s">
        <v>726</v>
      </c>
      <c r="B16" s="182" t="s">
        <v>1119</v>
      </c>
      <c r="C16" s="186" t="s">
        <v>1221</v>
      </c>
      <c r="D16" s="230"/>
      <c r="E16" s="182" t="s">
        <v>1098</v>
      </c>
      <c r="F16" s="182" t="s">
        <v>726</v>
      </c>
      <c r="G16" s="182" t="s">
        <v>13217</v>
      </c>
      <c r="H16" s="183">
        <v>0</v>
      </c>
      <c r="I16" s="184" t="s">
        <v>1655</v>
      </c>
      <c r="J16" s="184" t="s">
        <v>1656</v>
      </c>
      <c r="K16" s="224"/>
      <c r="L16" s="224"/>
      <c r="M16" s="224"/>
      <c r="N16" s="224"/>
      <c r="O16" s="224"/>
      <c r="P16" s="185"/>
      <c r="Q16" s="225"/>
      <c r="R16" s="182" t="s">
        <v>1221</v>
      </c>
      <c r="S16" s="181" t="str">
        <f t="shared" ca="1" si="3"/>
        <v>JP</v>
      </c>
      <c r="T16" s="181" t="s">
        <v>6603</v>
      </c>
      <c r="U16" s="201"/>
      <c r="V16" s="226">
        <v>278</v>
      </c>
      <c r="X16" s="227">
        <f t="shared" si="1"/>
        <v>0</v>
      </c>
      <c r="AB16" s="228" t="str">
        <f t="shared" si="2"/>
        <v>GoldTanaka Kikinzoku Kogyo K.K.</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ref="S17:S37" ca="1" si="4">IF(B17="","",IF(ISERROR(MATCH($E17,CL,0)),"Unknown",INDIRECT("'C'!$A$"&amp;MATCH($E17,CL,0)+1)))</f>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ref="X17:X37" ca="1" si="5">IF(AND(C17="Smelter not listed",OR(LEN(D17)=0,LEN(E17)=0)),1,0)</f>
        <v>0</v>
      </c>
      <c r="AB17" s="228" t="str">
        <f t="shared" ref="AB17:AB37" si="6">B17&amp;C17</f>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4"/>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5"/>
        <v>0</v>
      </c>
      <c r="AB18" s="228" t="str">
        <f t="shared" si="6"/>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4"/>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5"/>
        <v>0</v>
      </c>
      <c r="AB19" s="228" t="str">
        <f t="shared" si="6"/>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4"/>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5"/>
        <v>0</v>
      </c>
      <c r="AB20" s="228" t="str">
        <f t="shared" si="6"/>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4"/>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5"/>
        <v>0</v>
      </c>
      <c r="AB21" s="228" t="str">
        <f t="shared" si="6"/>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4"/>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5"/>
        <v>0</v>
      </c>
      <c r="AB22" s="228" t="str">
        <f t="shared" si="6"/>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4"/>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5"/>
        <v>0</v>
      </c>
      <c r="AB23" s="228" t="str">
        <f t="shared" si="6"/>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4"/>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5"/>
        <v>0</v>
      </c>
      <c r="AB24" s="228" t="str">
        <f t="shared" si="6"/>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4"/>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5"/>
        <v>0</v>
      </c>
      <c r="AB25" s="228" t="str">
        <f t="shared" si="6"/>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4"/>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5"/>
        <v>0</v>
      </c>
      <c r="AB26" s="228" t="str">
        <f t="shared" si="6"/>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4"/>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5"/>
        <v>0</v>
      </c>
      <c r="AB27" s="228" t="str">
        <f t="shared" si="6"/>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4"/>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5"/>
        <v>0</v>
      </c>
      <c r="AB28" s="228" t="str">
        <f t="shared" si="6"/>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4"/>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5"/>
        <v>0</v>
      </c>
      <c r="AB29" s="228" t="str">
        <f t="shared" si="6"/>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4"/>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5"/>
        <v>0</v>
      </c>
      <c r="AB30" s="228" t="str">
        <f t="shared" si="6"/>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4"/>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5"/>
        <v>0</v>
      </c>
      <c r="AB31" s="228" t="str">
        <f t="shared" si="6"/>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4"/>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5"/>
        <v>0</v>
      </c>
      <c r="AB32" s="228" t="str">
        <f t="shared" si="6"/>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4"/>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5"/>
        <v>0</v>
      </c>
      <c r="AB33" s="228" t="str">
        <f t="shared" si="6"/>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4"/>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5"/>
        <v>0</v>
      </c>
      <c r="AB34" s="228" t="str">
        <f t="shared" si="6"/>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4"/>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5"/>
        <v>0</v>
      </c>
      <c r="AB35" s="228" t="str">
        <f t="shared" si="6"/>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4"/>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5"/>
        <v>0</v>
      </c>
      <c r="AB36" s="228" t="str">
        <f t="shared" si="6"/>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4"/>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5"/>
        <v>0</v>
      </c>
      <c r="AB37" s="228" t="str">
        <f t="shared" si="6"/>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0">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1">IF(AND(C69="Smelter not listed",OR(LEN(D69)=0,LEN(E69)=0)),1,0)</f>
        <v>0</v>
      </c>
      <c r="AB69" s="228" t="str">
        <f t="shared" ref="AB69" si="12">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3">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4">IF(AND(C70="Smelter not listed",OR(LEN(D70)=0,LEN(E70)=0)),1,0)</f>
        <v>0</v>
      </c>
      <c r="AB70" s="228" t="str">
        <f t="shared" ref="AB70:AB101" si="15">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B6BBCAE-D85B-43B3-B5E4-860879D8721C}"/>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ADZ NAGANO GmbH</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Marco Broscheit</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sales@adz.de</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+49-35205-5969-30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Hannes Georgi</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info@adz.de</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45497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https://www.felder.de/downloads/allgemeine-informationen.html
www.adz.de/en/company.html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8" sqref="C8"/>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31.5">
      <c r="A6" s="128"/>
      <c r="B6" s="274" t="s">
        <v>15868</v>
      </c>
      <c r="C6" s="98" t="s">
        <v>15869</v>
      </c>
      <c r="D6" s="98" t="s">
        <v>15870</v>
      </c>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Marco Broscheit</cp:lastModifiedBy>
  <cp:lastPrinted>2015-04-21T20:47:43Z</cp:lastPrinted>
  <dcterms:created xsi:type="dcterms:W3CDTF">2010-06-21T21:00:23Z</dcterms:created>
  <dcterms:modified xsi:type="dcterms:W3CDTF">2024-11-14T07:25:03Z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