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autoCompressPictures="0"/>
  <mc:AlternateContent xmlns:mc="http://schemas.openxmlformats.org/markup-compatibility/2006">
    <mc:Choice Requires="x15">
      <x15ac:absPath xmlns:x15ac="http://schemas.microsoft.com/office/spreadsheetml/2010/11/ac" url="V:\Vertrieb\Sales\Vorlagen\CMRT-CRT-EMRT-STRT\"/>
    </mc:Choice>
  </mc:AlternateContent>
  <xr:revisionPtr revIDLastSave="0" documentId="8_{6F7E1F9E-9B49-4E89-8653-78A90F0B7961}"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2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Look-up'!$L$5:$L$97</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C4" i="5"/>
  <c r="F64" i="6" s="1"/>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4" i="6" a="1"/>
  <c r="G64" i="6" s="1"/>
  <c r="G60" i="6"/>
  <c r="I4" i="6"/>
  <c r="J4" i="6"/>
  <c r="I5" i="6"/>
  <c r="J5" i="6"/>
  <c r="I6" i="6"/>
  <c r="J6" i="6"/>
  <c r="I7" i="6"/>
  <c r="J7" i="6"/>
  <c r="I8" i="6"/>
  <c r="J8" i="6"/>
  <c r="I9" i="6"/>
  <c r="J9" i="6"/>
  <c r="I10" i="6"/>
  <c r="J10" i="6"/>
  <c r="I11" i="6"/>
  <c r="J11" i="6"/>
  <c r="I12" i="6"/>
  <c r="J12" i="6"/>
  <c r="I13" i="6"/>
  <c r="J13" i="6"/>
  <c r="I15" i="6"/>
  <c r="J15" i="6"/>
  <c r="I16" i="6"/>
  <c r="J16" i="6"/>
  <c r="I17" i="6"/>
  <c r="C17" i="6" s="1"/>
  <c r="J17" i="6"/>
  <c r="I18" i="6"/>
  <c r="C18" i="6" s="1"/>
  <c r="J18" i="6"/>
  <c r="I20" i="6"/>
  <c r="J20" i="6"/>
  <c r="I21" i="6"/>
  <c r="J21" i="6"/>
  <c r="I23" i="6"/>
  <c r="J23" i="6"/>
  <c r="I24" i="6"/>
  <c r="J24" i="6"/>
  <c r="I25" i="6"/>
  <c r="C25" i="6" s="1"/>
  <c r="J25" i="6"/>
  <c r="I26" i="6"/>
  <c r="C26" i="6" s="1"/>
  <c r="J26" i="6"/>
  <c r="I28" i="6"/>
  <c r="J28" i="6"/>
  <c r="I29" i="6"/>
  <c r="C29" i="6" s="1"/>
  <c r="J29" i="6"/>
  <c r="I30" i="6"/>
  <c r="C30" i="6" s="1"/>
  <c r="J30" i="6"/>
  <c r="I31" i="6"/>
  <c r="C31" i="6" s="1"/>
  <c r="J31" i="6"/>
  <c r="I33" i="6"/>
  <c r="J33" i="6"/>
  <c r="I34" i="6"/>
  <c r="J34" i="6"/>
  <c r="I35" i="6"/>
  <c r="C35" i="6" s="1"/>
  <c r="J35" i="6"/>
  <c r="I36" i="6"/>
  <c r="C36" i="6" s="1"/>
  <c r="J36" i="6"/>
  <c r="I38" i="6"/>
  <c r="J38" i="6"/>
  <c r="I39" i="6"/>
  <c r="J39" i="6"/>
  <c r="I40" i="6"/>
  <c r="C40" i="6" s="1"/>
  <c r="J40" i="6"/>
  <c r="I41" i="6"/>
  <c r="C41" i="6" s="1"/>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6" i="5"/>
  <c r="C6" i="5"/>
  <c r="V6" i="5"/>
  <c r="AB6" i="5"/>
  <c r="B15" i="6"/>
  <c r="B20" i="6"/>
  <c r="F23" i="6"/>
  <c r="H23" i="6" s="1"/>
  <c r="D23" i="6" s="1"/>
  <c r="B16" i="6"/>
  <c r="B21" i="6"/>
  <c r="F24" i="6"/>
  <c r="F48" i="6" s="1"/>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B39" i="4" s="1"/>
  <c r="B51" i="4" s="1"/>
  <c r="A34" i="6" s="1"/>
  <c r="P38" i="4"/>
  <c r="B73" i="4" s="1"/>
  <c r="A51" i="6" s="1"/>
  <c r="P37" i="4"/>
  <c r="Q37" i="4" s="1"/>
  <c r="P26" i="4"/>
  <c r="B26" i="4" s="1"/>
  <c r="A15" i="6" s="1"/>
  <c r="B2500" i="5"/>
  <c r="C2500" i="5"/>
  <c r="AB2500" i="5"/>
  <c r="V2500" i="5"/>
  <c r="T2500" i="5"/>
  <c r="S2500" i="5"/>
  <c r="R2500" i="5"/>
  <c r="J2500" i="5"/>
  <c r="I2500" i="5"/>
  <c r="H2500" i="5"/>
  <c r="G2500" i="5"/>
  <c r="F2500" i="5"/>
  <c r="B53" i="6"/>
  <c r="B52" i="6"/>
  <c r="P27" i="4"/>
  <c r="B27" i="4" s="1"/>
  <c r="A16" i="6" s="1"/>
  <c r="G53" i="6"/>
  <c r="G52" i="6"/>
  <c r="B57" i="6"/>
  <c r="G57" i="6"/>
  <c r="B55" i="6"/>
  <c r="G55" i="6"/>
  <c r="B50" i="6"/>
  <c r="G5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s="1"/>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59" i="6"/>
  <c r="H59" i="6" s="1"/>
  <c r="D59" i="6" s="1"/>
  <c r="V2339" i="5"/>
  <c r="V2347" i="5"/>
  <c r="F2347" i="5"/>
  <c r="V2359" i="5"/>
  <c r="V2403" i="5"/>
  <c r="V2451" i="5"/>
  <c r="I2451" i="5"/>
  <c r="V2495" i="5"/>
  <c r="R2495" i="5"/>
  <c r="D11" i="4"/>
  <c r="B58" i="6"/>
  <c r="G58" i="6"/>
  <c r="B54" i="6"/>
  <c r="G54" i="6"/>
  <c r="B49" i="6"/>
  <c r="G49"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B13" i="6"/>
  <c r="G13" i="6"/>
  <c r="H13" i="6" s="1"/>
  <c r="D13" i="6" s="1"/>
  <c r="B12" i="6"/>
  <c r="G12" i="6"/>
  <c r="H12" i="6" s="1"/>
  <c r="D12" i="6" s="1"/>
  <c r="B11" i="6"/>
  <c r="G11" i="6"/>
  <c r="H11" i="6" s="1"/>
  <c r="D11" i="6" s="1"/>
  <c r="B10" i="6"/>
  <c r="G10" i="6"/>
  <c r="H10" i="6" s="1"/>
  <c r="B9" i="6"/>
  <c r="G9" i="6"/>
  <c r="H9" i="6" s="1"/>
  <c r="D9" i="6" s="1"/>
  <c r="B8" i="6"/>
  <c r="G8" i="6"/>
  <c r="H8" i="6" s="1"/>
  <c r="D8" i="6" s="1"/>
  <c r="B7" i="6"/>
  <c r="G7" i="6"/>
  <c r="H7" i="6" s="1"/>
  <c r="D7" i="6" s="1"/>
  <c r="B4" i="6"/>
  <c r="G4" i="6"/>
  <c r="H4" i="6" s="1"/>
  <c r="D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C2"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F21" i="6"/>
  <c r="F20" i="6"/>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20" i="4"/>
  <c r="A11" i="6" s="1"/>
  <c r="B71" i="4"/>
  <c r="A49" i="6" s="1"/>
  <c r="B4" i="5"/>
  <c r="B10" i="4"/>
  <c r="A6" i="6" s="1"/>
  <c r="B22" i="4"/>
  <c r="A13" i="6" s="1"/>
  <c r="B4" i="4"/>
  <c r="B18" i="4"/>
  <c r="A10"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A7" i="2"/>
  <c r="B14" i="4"/>
  <c r="B7" i="3"/>
  <c r="A31" i="2"/>
  <c r="C8" i="3"/>
  <c r="B18" i="3"/>
  <c r="A50" i="2"/>
  <c r="A40" i="2"/>
  <c r="C18" i="3"/>
  <c r="A3" i="2"/>
  <c r="I4" i="4"/>
  <c r="C13" i="3"/>
  <c r="A41" i="2"/>
  <c r="A27" i="2"/>
  <c r="A55" i="2"/>
  <c r="A66" i="2"/>
  <c r="A73" i="2"/>
  <c r="A16" i="2"/>
  <c r="C17" i="3"/>
  <c r="A20" i="2"/>
  <c r="B6" i="3"/>
  <c r="B2" i="3"/>
  <c r="A49" i="2"/>
  <c r="B13" i="4"/>
  <c r="A19" i="2"/>
  <c r="A38" i="2"/>
  <c r="A1" i="2"/>
  <c r="B83" i="4"/>
  <c r="A58" i="6" s="1"/>
  <c r="B10" i="3"/>
  <c r="A8" i="2"/>
  <c r="A2" i="2"/>
  <c r="A51" i="2"/>
  <c r="B67" i="4"/>
  <c r="C2" i="3"/>
  <c r="A45" i="2"/>
  <c r="B8" i="4"/>
  <c r="A4" i="6" s="1"/>
  <c r="A46" i="2"/>
  <c r="A72" i="2"/>
  <c r="C14" i="3"/>
  <c r="A14" i="2"/>
  <c r="A48" i="2"/>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V2343" i="5"/>
  <c r="H25" i="6"/>
  <c r="D25" i="6"/>
  <c r="H31" i="6"/>
  <c r="D31" i="6"/>
  <c r="J4" i="5"/>
  <c r="M4" i="5"/>
  <c r="K4" i="5"/>
  <c r="P4" i="5"/>
  <c r="D4" i="8"/>
  <c r="B1001" i="7"/>
  <c r="B35" i="4"/>
  <c r="B3" i="6"/>
  <c r="A4" i="8"/>
  <c r="B22" i="3"/>
  <c r="B4" i="8"/>
  <c r="B34" i="4"/>
  <c r="B40" i="4"/>
  <c r="B58" i="4" s="1"/>
  <c r="A40" i="6" s="1"/>
  <c r="C3" i="6"/>
  <c r="I4" i="8"/>
  <c r="C5" i="7"/>
  <c r="A1" i="6"/>
  <c r="A85" i="4"/>
  <c r="B33" i="4"/>
  <c r="A21" i="6" s="1"/>
  <c r="B81" i="4"/>
  <c r="A57" i="6" s="1"/>
  <c r="H4" i="5"/>
  <c r="O4" i="5"/>
  <c r="B2" i="5"/>
  <c r="B41" i="4"/>
  <c r="B65" i="4" s="1"/>
  <c r="A46" i="6" s="1"/>
  <c r="D3" i="6"/>
  <c r="B19" i="1"/>
  <c r="B29" i="4"/>
  <c r="A18" i="6" s="1"/>
  <c r="A3" i="6"/>
  <c r="D5" i="7"/>
  <c r="B32" i="4"/>
  <c r="A20" i="6" s="1"/>
  <c r="N4" i="5"/>
  <c r="B28" i="4"/>
  <c r="A17" i="6" s="1"/>
  <c r="G4" i="5"/>
  <c r="A1" i="7"/>
  <c r="F4" i="5"/>
  <c r="C4" i="8"/>
  <c r="A1" i="8"/>
  <c r="D1" i="6"/>
  <c r="B5" i="7"/>
  <c r="A64" i="2"/>
  <c r="A47" i="2"/>
  <c r="H4" i="8"/>
  <c r="F4" i="8"/>
  <c r="B3" i="5"/>
  <c r="G4" i="8"/>
  <c r="I4" i="5"/>
  <c r="L4" i="5"/>
  <c r="B68" i="4"/>
  <c r="A47" i="6" s="1"/>
  <c r="A4" i="5"/>
  <c r="G25" i="4"/>
  <c r="G43" i="4" s="1"/>
  <c r="D25" i="4"/>
  <c r="D55"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s="1"/>
  <c r="V1118" i="5"/>
  <c r="AB2498" i="5"/>
  <c r="H21" i="6"/>
  <c r="D21" i="6" s="1"/>
  <c r="G5" i="6"/>
  <c r="H5" i="6"/>
  <c r="D5" i="6" s="1"/>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15" i="6"/>
  <c r="H15" i="6" s="1"/>
  <c r="G20" i="6"/>
  <c r="I2363" i="5"/>
  <c r="H2363" i="5"/>
  <c r="J2363" i="5"/>
  <c r="R1619" i="5"/>
  <c r="H1619" i="5"/>
  <c r="I1619" i="5"/>
  <c r="J1619" i="5"/>
  <c r="F1619" i="5"/>
  <c r="I1958" i="5"/>
  <c r="I2332" i="5"/>
  <c r="H24" i="6"/>
  <c r="D24" i="6" s="1"/>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H20" i="6"/>
  <c r="G31"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F44" i="6"/>
  <c r="H44" i="6" s="1"/>
  <c r="D44" i="6" s="1"/>
  <c r="F39" i="6"/>
  <c r="H39" i="6" s="1"/>
  <c r="D39" i="6" s="1"/>
  <c r="F34" i="6"/>
  <c r="H34" i="6" s="1"/>
  <c r="D34" i="6" s="1"/>
  <c r="F28" i="6"/>
  <c r="H28" i="6" s="1"/>
  <c r="D28" i="6" s="1"/>
  <c r="F43" i="6"/>
  <c r="H43" i="6" s="1"/>
  <c r="D43" i="6" s="1"/>
  <c r="F38" i="6"/>
  <c r="H38" i="6" s="1"/>
  <c r="D38" i="6" s="1"/>
  <c r="D20" i="6"/>
  <c r="B46" i="4" l="1"/>
  <c r="A30" i="6" s="1"/>
  <c r="B43" i="4"/>
  <c r="A27" i="6" s="1"/>
  <c r="B37" i="4"/>
  <c r="A22" i="6" s="1"/>
  <c r="B55" i="4"/>
  <c r="A37" i="6" s="1"/>
  <c r="B49" i="4"/>
  <c r="A32" i="6" s="1"/>
  <c r="B61" i="4"/>
  <c r="A42" i="6" s="1"/>
  <c r="K61" i="6"/>
  <c r="D16" i="6"/>
  <c r="F53" i="6"/>
  <c r="H53" i="6" s="1"/>
  <c r="C53" i="6" s="1"/>
  <c r="F57" i="6"/>
  <c r="H57" i="6" s="1"/>
  <c r="F54" i="6"/>
  <c r="H54" i="6" s="1"/>
  <c r="C54" i="6" s="1"/>
  <c r="H48" i="6"/>
  <c r="D48" i="6" s="1"/>
  <c r="F61" i="6"/>
  <c r="H61" i="6" s="1"/>
  <c r="D61" i="6" s="1"/>
  <c r="A25" i="6"/>
  <c r="B64" i="4"/>
  <c r="A45" i="6" s="1"/>
  <c r="C44" i="6"/>
  <c r="C39" i="6"/>
  <c r="C34" i="6"/>
  <c r="C24" i="6"/>
  <c r="C21" i="6"/>
  <c r="C16" i="6"/>
  <c r="D15" i="6"/>
  <c r="K60" i="6"/>
  <c r="D54" i="6"/>
  <c r="C57" i="6"/>
  <c r="D57" i="6"/>
  <c r="D53" i="6"/>
  <c r="C48" i="6"/>
  <c r="C43" i="6"/>
  <c r="C38" i="6"/>
  <c r="C28" i="6"/>
  <c r="C23" i="6"/>
  <c r="C20" i="6"/>
  <c r="C15" i="6"/>
  <c r="F55" i="6"/>
  <c r="H55" i="6" s="1"/>
  <c r="F49" i="6"/>
  <c r="F58" i="6"/>
  <c r="H58" i="6" s="1"/>
  <c r="D58" i="6" s="1"/>
  <c r="F52" i="6"/>
  <c r="H52" i="6" s="1"/>
  <c r="D52" i="6" s="1"/>
  <c r="F60" i="6"/>
  <c r="F33" i="6"/>
  <c r="H33" i="6" s="1"/>
  <c r="D33" i="6" s="1"/>
  <c r="B79" i="4"/>
  <c r="A55" i="6" s="1"/>
  <c r="B38" i="4"/>
  <c r="B50" i="4" s="1"/>
  <c r="A33" i="6" s="1"/>
  <c r="B77" i="4"/>
  <c r="A54" i="6" s="1"/>
  <c r="B69" i="4"/>
  <c r="A48" i="6" s="1"/>
  <c r="C58" i="6"/>
  <c r="C52" i="6"/>
  <c r="C13" i="6"/>
  <c r="C12" i="6"/>
  <c r="C11" i="6"/>
  <c r="D61" i="4"/>
  <c r="D37" i="4"/>
  <c r="B59" i="4"/>
  <c r="A41" i="6" s="1"/>
  <c r="D10" i="6"/>
  <c r="C10" i="6"/>
  <c r="C9" i="6"/>
  <c r="C8" i="6"/>
  <c r="C7" i="6"/>
  <c r="C59" i="6"/>
  <c r="C5" i="6"/>
  <c r="C6" i="6"/>
  <c r="B63" i="4"/>
  <c r="A44" i="6" s="1"/>
  <c r="C4" i="6"/>
  <c r="B57" i="4"/>
  <c r="A39" i="6" s="1"/>
  <c r="A24" i="6"/>
  <c r="D49" i="4"/>
  <c r="G49" i="4"/>
  <c r="D43" i="4"/>
  <c r="D68" i="4"/>
  <c r="G68" i="4"/>
  <c r="D31" i="4"/>
  <c r="B75" i="4"/>
  <c r="A53" i="6" s="1"/>
  <c r="B53" i="4"/>
  <c r="A36" i="6" s="1"/>
  <c r="B47" i="4"/>
  <c r="A31" i="6" s="1"/>
  <c r="B74" i="4"/>
  <c r="A52" i="6" s="1"/>
  <c r="A23" i="6"/>
  <c r="B44" i="4"/>
  <c r="A28" i="6" s="1"/>
  <c r="H64" i="6"/>
  <c r="C64" i="6"/>
  <c r="G61" i="4"/>
  <c r="G37" i="4"/>
  <c r="G55" i="4"/>
  <c r="B52" i="4"/>
  <c r="A35" i="6" s="1"/>
  <c r="A26" i="6"/>
  <c r="C61" i="6" l="1"/>
  <c r="H60" i="6"/>
  <c r="B2" i="6"/>
  <c r="C55" i="6"/>
  <c r="D55" i="6"/>
  <c r="B62" i="4"/>
  <c r="A43" i="6" s="1"/>
  <c r="B56" i="4"/>
  <c r="A38" i="6" s="1"/>
  <c r="H49" i="6"/>
  <c r="F50" i="6"/>
  <c r="H50" i="6" s="1"/>
  <c r="C33" i="6"/>
  <c r="D50" i="6" l="1"/>
  <c r="C50" i="6"/>
  <c r="D49" i="6"/>
  <c r="C49" i="6"/>
  <c r="D60" i="6"/>
  <c r="C60" i="6"/>
  <c r="H65" i="6"/>
  <c r="D2" i="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<sst xmlns="http://schemas.openxmlformats.org/spreadsheetml/2006/main" count="15094" uniqueCount="12830">
  <si>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</si>
  <si>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</si>
  <si>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</si>
  <si>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</si>
  <si>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</si>
  <si>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</si>
  <si>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</si>
  <si>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</si>
  <si>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</si>
  <si>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</si>
  <si>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</si>
  <si>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</si>
  <si>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</si>
  <si>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</si>
  <si>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</si>
  <si>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</si>
  <si>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</si>
  <si>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</si>
  <si>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</si>
  <si>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</si>
  <si>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</si>
  <si>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</si>
  <si>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</si>
  <si>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</si>
  <si>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</si>
  <si>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</si>
  <si>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</si>
  <si>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</si>
  <si>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</si>
  <si>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</si>
  <si>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</si>
  <si>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</si>
  <si>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</si>
  <si>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</si>
  <si>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</si>
  <si>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</si>
  <si>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</si>
  <si>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</si>
  <si>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</si>
  <si>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</si>
  <si>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</si>
  <si>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</si>
  <si>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</si>
  <si>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</si>
  <si>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</si>
  <si>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</si>
  <si>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</si>
  <si>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</si>
  <si>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</si>
  <si>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</si>
  <si>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</si>
  <si>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</si>
  <si>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</si>
  <si>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</si>
  <si>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</si>
  <si>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</si>
  <si>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</si>
  <si>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</si>
  <si>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</si>
  <si>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</si>
  <si>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</si>
  <si>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</si>
  <si>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</si>
  <si>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</si>
  <si>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</si>
  <si>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</si>
  <si>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</si>
  <si>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</si>
  <si>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</si>
  <si>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</si>
  <si>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</si>
  <si>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</si>
  <si>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</si>
  <si>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</si>
  <si>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</si>
  <si>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</si>
  <si>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</si>
  <si>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</si>
  <si>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</si>
  <si>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</si>
  <si>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</si>
  <si>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</si>
  <si>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</si>
  <si>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</si>
  <si>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</si>
  <si>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</si>
  <si>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</si>
  <si>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</si>
  <si>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</si>
  <si>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</si>
  <si>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</si>
  <si>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</si>
  <si>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</si>
  <si>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</si>
  <si>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</si>
  <si>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</si>
  <si>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</si>
  <si>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</si>
  <si>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</si>
  <si>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</si>
  <si>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</si>
  <si>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</si>
  <si>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</si>
  <si>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</si>
  <si>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</si>
  <si>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</si>
  <si>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</si>
  <si>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</si>
  <si>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</si>
  <si>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</si>
  <si>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</si>
  <si>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</si>
  <si>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</si>
  <si>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</si>
  <si>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</si>
  <si>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</si>
  <si>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</si>
  <si>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</si>
  <si>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</si>
  <si>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</si>
  <si>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</si>
  <si>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</si>
  <si>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</si>
  <si>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</si>
  <si>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</si>
  <si>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</si>
  <si>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</si>
  <si>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</si>
  <si>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</si>
  <si>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</si>
  <si>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</si>
  <si>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</si>
  <si>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</si>
  <si>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</si>
  <si>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</si>
  <si>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</si>
  <si>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</si>
  <si>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</si>
  <si>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</si>
  <si>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</si>
  <si>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</si>
  <si>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</si>
  <si>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</si>
  <si>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</si>
  <si>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</si>
  <si>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</si>
  <si>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</si>
  <si>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</si>
  <si>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</si>
  <si>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</si>
  <si>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</si>
  <si>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</si>
  <si>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</si>
  <si>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</si>
  <si>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</si>
  <si>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</si>
  <si>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</si>
  <si>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</si>
  <si>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</si>
  <si>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</si>
  <si>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</si>
  <si>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</si>
  <si>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</si>
  <si>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</si>
  <si>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</si>
  <si>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</si>
  <si>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</si>
  <si>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</si>
  <si>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</si>
  <si>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</si>
  <si>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</si>
  <si>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</si>
  <si>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</si>
  <si>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</si>
  <si>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</si>
  <si>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</si>
  <si>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</si>
  <si>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</si>
  <si>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</si>
  <si>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</si>
  <si>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</si>
  <si>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</si>
  <si>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</si>
  <si>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</si>
  <si>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</si>
  <si>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</si>
  <si>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</si>
  <si>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</si>
  <si>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</si>
  <si>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</si>
  <si>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</si>
  <si>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</si>
  <si>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</si>
  <si>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</si>
  <si>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</si>
  <si>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</si>
  <si>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</si>
  <si>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</si>
  <si>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</si>
  <si>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</si>
  <si>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</si>
  <si>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</si>
  <si>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</si>
  <si>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</si>
  <si>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</si>
  <si>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</si>
  <si>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</si>
  <si>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</si>
  <si>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</si>
  <si>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</si>
  <si>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</si>
  <si>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</si>
  <si>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</si>
  <si>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</si>
  <si>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</si>
  <si>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</si>
  <si>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</si>
  <si>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</si>
  <si>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</si>
  <si>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</si>
  <si>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</si>
  <si>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</si>
  <si>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</si>
  <si>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</si>
  <si>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</si>
  <si>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</si>
  <si>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</si>
  <si>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</si>
  <si>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</si>
  <si>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</si>
  <si>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</si>
  <si>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</si>
  <si>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</si>
  <si>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</si>
  <si>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</si>
  <si>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</si>
  <si>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</si>
  <si>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</si>
  <si>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</si>
  <si>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</si>
  <si>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</si>
  <si>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</si>
  <si>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</si>
  <si>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</si>
  <si>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</si>
  <si>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</si>
  <si>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</si>
  <si>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</si>
  <si>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</si>
  <si>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</si>
  <si>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</si>
  <si>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</si>
  <si>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</si>
  <si>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</si>
  <si>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</si>
  <si>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</si>
  <si>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</si>
  <si>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</si>
  <si>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</si>
  <si>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</si>
  <si>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</si>
  <si>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</si>
  <si>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</si>
  <si>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</si>
  <si>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</si>
  <si>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</si>
  <si>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</si>
  <si>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</si>
  <si>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</si>
  <si>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</si>
  <si>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</si>
  <si>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</si>
  <si>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</si>
  <si>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</si>
  <si>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</si>
  <si>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</si>
  <si>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</si>
  <si>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</si>
  <si>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</si>
  <si>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</si>
  <si>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</si>
  <si>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</si>
  <si>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</si>
  <si>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</si>
  <si>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</si>
  <si>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</si>
  <si>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</si>
  <si>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</si>
  <si>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</si>
  <si>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</si>
  <si>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</si>
  <si>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</si>
  <si>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</si>
  <si>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</si>
  <si>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</si>
  <si>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</si>
  <si>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</si>
  <si>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</si>
  <si>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</si>
  <si>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</si>
  <si>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</si>
  <si>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</si>
  <si>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</si>
  <si>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</si>
  <si>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</si>
  <si>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</si>
  <si>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</si>
  <si>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</si>
  <si>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</si>
  <si>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</si>
  <si>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</si>
  <si>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</si>
  <si>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</si>
  <si>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</si>
  <si>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</si>
  <si>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</si>
  <si>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</si>
  <si>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</si>
  <si>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</si>
  <si>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</si>
  <si>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</si>
  <si>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</si>
  <si>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</si>
  <si>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</si>
  <si>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</si>
  <si>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</si>
  <si>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</si>
  <si>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</si>
  <si>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</si>
  <si>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</si>
  <si>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</si>
  <si>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</si>
  <si>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</si>
  <si>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</si>
  <si>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</si>
  <si>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</si>
  <si>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</si>
  <si>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</si>
  <si>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</si>
  <si>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</si>
  <si>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</si>
  <si>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</si>
  <si>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</si>
  <si>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</si>
  <si>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</si>
  <si>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</si>
  <si>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</si>
  <si>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</si>
  <si>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</si>
  <si>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</si>
  <si>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</si>
  <si>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</si>
  <si>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</si>
  <si>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</si>
  <si>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</si>
  <si>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</si>
  <si>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</si>
  <si>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</si>
  <si>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</si>
  <si>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</si>
  <si>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</si>
  <si>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</si>
  <si>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</si>
  <si>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</si>
  <si>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</si>
  <si>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</si>
  <si>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</si>
  <si>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</si>
  <si>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</si>
  <si>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</si>
  <si>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</si>
  <si>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</si>
  <si>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</si>
  <si>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</si>
  <si>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</si>
  <si>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</si>
  <si>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</si>
  <si>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</si>
  <si>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</si>
  <si>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</si>
  <si>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</si>
  <si>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</si>
  <si>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</si>
  <si>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</si>
  <si>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</si>
  <si>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</si>
  <si>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</si>
  <si>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</si>
  <si>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</si>
  <si>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</si>
  <si>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</si>
  <si>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</si>
  <si>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</si>
  <si>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</si>
  <si>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</si>
  <si>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</si>
  <si>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</si>
  <si>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</si>
  <si>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</si>
  <si>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</si>
  <si>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</si>
  <si>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</si>
  <si>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</si>
  <si>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</si>
  <si>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</si>
  <si>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</si>
  <si>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</si>
  <si>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</si>
  <si>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</si>
  <si>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</si>
  <si>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</si>
  <si>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</si>
  <si>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</si>
  <si>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</si>
  <si>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</si>
  <si>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</si>
  <si>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</si>
  <si>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</si>
  <si>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</si>
  <si>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</si>
  <si>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</si>
  <si>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</si>
  <si>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</si>
  <si>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</si>
  <si>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</si>
  <si>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</si>
  <si>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</si>
  <si>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</si>
  <si>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</si>
  <si>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</si>
  <si>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</si>
  <si>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</si>
  <si>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</si>
  <si>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</si>
  <si>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</si>
  <si>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</si>
  <si>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</si>
  <si>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</si>
  <si>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</si>
  <si>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</si>
  <si>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</si>
  <si>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</si>
  <si>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</si>
  <si>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</si>
  <si>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</si>
  <si>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</si>
  <si>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</si>
  <si>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</si>
  <si>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</si>
  <si>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</si>
  <si>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</si>
  <si>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</si>
  <si>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</si>
  <si>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</si>
  <si>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</si>
  <si>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</si>
  <si>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</si>
  <si>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</si>
  <si>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</si>
  <si>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</si>
  <si>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</si>
  <si>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</si>
  <si>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</si>
  <si>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</si>
  <si>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</si>
  <si>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</si>
  <si>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</si>
  <si>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</si>
  <si>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</si>
  <si>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</si>
  <si>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</si>
  <si>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</si>
  <si>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</si>
  <si>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</si>
  <si>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</si>
  <si>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</si>
  <si>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</si>
  <si>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</si>
  <si>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</si>
  <si>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</si>
  <si>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</si>
  <si>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</si>
  <si>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</si>
  <si>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</si>
  <si>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</si>
  <si>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</si>
  <si>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</si>
  <si>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</si>
  <si>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</si>
  <si>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</si>
  <si>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</si>
  <si>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</si>
  <si>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</si>
  <si>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</si>
  <si>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</si>
  <si>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</si>
  <si>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</si>
  <si>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</si>
  <si>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</si>
  <si>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</si>
  <si>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</si>
  <si>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</si>
  <si>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</si>
  <si>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</si>
  <si>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</si>
  <si>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</si>
  <si>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</si>
  <si>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</si>
  <si>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</si>
  <si>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</si>
  <si>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</si>
  <si>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</si>
  <si>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</si>
  <si>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</si>
  <si>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</si>
  <si>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</si>
  <si>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</si>
  <si>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</si>
  <si>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</si>
  <si>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</si>
  <si>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</si>
  <si>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</si>
  <si>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</si>
  <si>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</si>
  <si>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</si>
  <si>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</si>
  <si>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</si>
  <si>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</si>
  <si>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</si>
  <si>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</si>
  <si>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</si>
  <si>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</si>
  <si>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</si>
  <si>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</si>
  <si>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</si>
  <si>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</si>
  <si>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</si>
  <si>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</si>
  <si>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</si>
  <si>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</si>
  <si>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</si>
  <si>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</si>
  <si>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</si>
  <si>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</si>
  <si>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</si>
  <si>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</si>
  <si>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</si>
  <si>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</si>
  <si>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</si>
  <si>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</si>
  <si>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</si>
  <si>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</si>
  <si>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</si>
  <si>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</si>
  <si>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</si>
  <si>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</si>
  <si>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</si>
  <si>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</si>
  <si>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</si>
  <si>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</si>
  <si>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</si>
  <si>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</si>
  <si>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</si>
  <si>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</si>
  <si>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</si>
  <si>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</si>
  <si>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</si>
  <si>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</si>
  <si>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</si>
  <si>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</si>
  <si>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</si>
  <si>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</si>
  <si>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</si>
  <si>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</si>
  <si>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</si>
  <si>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</si>
  <si>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</si>
  <si>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</si>
  <si>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</si>
  <si>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</si>
  <si>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</si>
  <si>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</si>
  <si>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</si>
  <si>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</si>
  <si>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</si>
  <si>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</si>
  <si>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</si>
  <si>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</si>
  <si>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</si>
  <si>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</si>
  <si>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</si>
  <si>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</si>
  <si>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</si>
  <si>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</si>
  <si>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</si>
  <si>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</si>
  <si>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</si>
  <si>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</si>
  <si>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</si>
  <si>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</si>
  <si>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</si>
  <si>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</si>
  <si>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</si>
  <si>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</si>
  <si>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</si>
  <si>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</si>
  <si>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</si>
  <si>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</si>
  <si>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</si>
  <si>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</si>
  <si>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</si>
  <si>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</si>
  <si>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</si>
  <si>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</si>
  <si>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</si>
  <si>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</si>
  <si>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</si>
  <si>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</si>
  <si>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</si>
  <si>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</si>
  <si>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</si>
  <si>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</si>
  <si>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</si>
  <si>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</si>
  <si>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</si>
  <si>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</si>
  <si>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</si>
  <si>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</si>
  <si>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</si>
  <si>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</si>
  <si>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</si>
  <si>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</si>
  <si>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</si>
  <si>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</si>
  <si>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</si>
  <si>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</si>
  <si>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</si>
  <si>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</si>
  <si>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</si>
  <si>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</si>
  <si>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</si>
  <si>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</si>
  <si>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</si>
  <si>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</si>
  <si>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</si>
  <si>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</si>
  <si>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</si>
  <si>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</si>
  <si>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</si>
  <si>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</si>
  <si>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</si>
  <si>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</si>
  <si>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</si>
  <si>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</si>
  <si>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</si>
  <si>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</si>
  <si>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</si>
  <si>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</si>
  <si>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</si>
  <si>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</si>
  <si>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</si>
  <si>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</si>
  <si>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</si>
  <si>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</si>
  <si>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</si>
  <si>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</si>
  <si>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</si>
  <si>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</si>
  <si>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</si>
  <si>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</si>
  <si>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</si>
  <si>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</si>
  <si>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</si>
  <si>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</si>
  <si>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</si>
  <si>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</si>
  <si>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</si>
  <si>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</si>
  <si>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</si>
  <si>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</si>
  <si>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</si>
  <si>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</si>
  <si>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</si>
  <si>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</si>
  <si>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</si>
  <si>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</si>
  <si>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</si>
  <si>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</si>
  <si>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</si>
  <si>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</si>
  <si>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</si>
  <si>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</si>
  <si>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</si>
  <si>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</si>
  <si>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</si>
  <si>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</si>
  <si>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</si>
  <si>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</si>
  <si>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</si>
  <si>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</si>
  <si>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</si>
  <si>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</si>
  <si>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</si>
  <si>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</si>
  <si>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</si>
  <si>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</si>
  <si>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</si>
  <si>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</si>
  <si>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</si>
  <si>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</si>
  <si>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</si>
  <si>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</si>
  <si>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</si>
  <si>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</si>
  <si>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</si>
  <si>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</si>
  <si>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</si>
  <si>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</si>
  <si>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</si>
  <si>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</si>
  <si>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</si>
  <si>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</si>
  <si>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</si>
  <si>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</si>
  <si>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</si>
  <si>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</si>
  <si>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</si>
  <si>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</si>
  <si>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</si>
  <si>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</si>
  <si>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</si>
  <si>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</si>
  <si>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</si>
  <si>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</si>
  <si>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</si>
  <si>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</si>
  <si>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</si>
  <si>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</si>
  <si>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</si>
  <si>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</si>
  <si>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</si>
  <si>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</si>
  <si>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</si>
  <si>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</si>
  <si>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</si>
  <si>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</si>
  <si>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</si>
  <si>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</si>
  <si>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</si>
  <si>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</si>
  <si>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</si>
  <si>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</si>
  <si>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</si>
  <si>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</si>
  <si>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</si>
  <si>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</si>
  <si>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</si>
  <si>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</si>
  <si>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</si>
  <si>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</si>
  <si>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</si>
  <si>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</si>
  <si>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</si>
  <si>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</si>
  <si>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</si>
  <si>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</si>
  <si>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</si>
  <si>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</si>
  <si>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</si>
  <si>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</si>
  <si>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</si>
  <si>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</si>
  <si>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</si>
  <si>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</si>
  <si>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</si>
  <si>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</si>
  <si>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</si>
  <si>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</si>
  <si>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</si>
  <si>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</si>
  <si>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</si>
  <si>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</si>
  <si>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</si>
  <si>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</si>
  <si>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</si>
  <si>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</si>
  <si>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</si>
  <si>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</si>
  <si>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</si>
  <si>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</si>
  <si>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</si>
  <si>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</si>
  <si>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</si>
  <si>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</si>
  <si>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</si>
  <si>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</si>
  <si>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</si>
  <si>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</si>
  <si>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</si>
  <si>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</si>
  <si>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</si>
  <si>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</si>
  <si>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</si>
  <si>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</si>
  <si>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</si>
  <si>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</si>
  <si>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</si>
  <si>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</si>
  <si>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</si>
  <si>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</si>
  <si>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</si>
  <si>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</si>
  <si>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</si>
  <si>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</si>
  <si>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</si>
  <si>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</si>
  <si>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</si>
  <si>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</si>
  <si>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</si>
  <si>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</si>
  <si>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</si>
  <si>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</si>
  <si>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</si>
  <si>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</si>
  <si>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</si>
  <si>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</si>
  <si>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</si>
  <si>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</si>
  <si>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</si>
  <si>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</si>
  <si>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</si>
  <si>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</si>
  <si>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</si>
  <si>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</si>
  <si>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</si>
  <si>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</si>
  <si>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</si>
  <si>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</si>
  <si>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</si>
  <si>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</si>
  <si>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</si>
  <si>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</si>
  <si>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</si>
  <si>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</si>
  <si>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</si>
  <si>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</si>
  <si>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</si>
  <si>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</si>
  <si>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</si>
  <si>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</si>
  <si>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</si>
  <si>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</si>
  <si>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</si>
  <si>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</si>
  <si>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</si>
  <si>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</si>
  <si>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</si>
  <si>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</si>
  <si>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</si>
  <si>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</si>
  <si>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</si>
  <si>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</si>
  <si>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</si>
  <si>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</si>
  <si>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</si>
  <si>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</si>
  <si>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</si>
  <si>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</si>
  <si>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</si>
  <si>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</si>
  <si>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</si>
  <si>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</si>
  <si>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</si>
  <si>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</si>
  <si>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</si>
  <si>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</si>
  <si>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</si>
  <si>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</si>
  <si>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</si>
  <si>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</si>
  <si>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</si>
  <si>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</si>
  <si>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</si>
  <si>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</si>
  <si>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</si>
  <si>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</si>
  <si>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</si>
  <si>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</si>
  <si>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</si>
  <si>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</si>
  <si>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</si>
  <si>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</si>
  <si>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</si>
  <si>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</si>
  <si>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</si>
  <si>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</si>
  <si>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</si>
  <si>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</si>
  <si>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</si>
  <si>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</si>
  <si>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</si>
  <si>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</si>
  <si>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</si>
  <si>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</si>
  <si>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</si>
  <si>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</si>
  <si>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</si>
  <si>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</si>
  <si>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</si>
  <si>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</si>
  <si>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</si>
  <si>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</si>
  <si>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</si>
  <si>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</si>
  <si>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</si>
  <si>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</si>
  <si>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</si>
  <si>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</si>
  <si>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</si>
  <si>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</si>
  <si>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</si>
  <si>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</si>
  <si>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</si>
  <si>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</si>
  <si>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</si>
  <si>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</si>
  <si>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</si>
  <si>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</si>
  <si>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</si>
  <si>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</si>
  <si>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</si>
  <si>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</si>
  <si>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</si>
  <si>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</si>
  <si>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</si>
  <si>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</si>
  <si>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</si>
  <si>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</si>
  <si>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</si>
  <si>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</si>
  <si>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</si>
  <si>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</si>
  <si>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</si>
  <si>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</si>
  <si>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</si>
  <si>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</si>
  <si>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</si>
  <si>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</si>
  <si>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</si>
  <si>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</si>
  <si>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</si>
  <si>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</si>
  <si>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</si>
  <si>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</si>
  <si>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</si>
  <si>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</si>
  <si>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</si>
  <si>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</si>
  <si>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</si>
  <si>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</si>
  <si>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</si>
  <si>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</si>
  <si>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</si>
  <si>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</si>
  <si>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</si>
  <si>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</si>
  <si>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</si>
  <si>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</si>
  <si>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</si>
  <si>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</si>
  <si>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</si>
  <si>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</si>
  <si>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</si>
  <si>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</si>
  <si>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</si>
  <si>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</si>
  <si>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</si>
  <si>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</si>
  <si>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</si>
  <si>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</si>
  <si>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</si>
  <si>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</si>
  <si>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</si>
  <si>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</si>
  <si>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</si>
  <si>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</si>
  <si>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</si>
  <si>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</si>
  <si>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</si>
  <si>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</si>
  <si>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</si>
  <si>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</si>
  <si>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</si>
  <si>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</si>
  <si>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</si>
  <si>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</si>
  <si>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</si>
  <si>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</si>
  <si>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</si>
  <si>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</si>
  <si>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</si>
  <si>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</si>
  <si>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</si>
  <si>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</si>
  <si>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</si>
  <si>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</si>
  <si>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</si>
  <si>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</si>
  <si>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</si>
  <si>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</si>
  <si>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</si>
  <si>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</si>
  <si>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</si>
  <si>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</si>
  <si>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</si>
  <si>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</si>
  <si>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</si>
  <si>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</si>
  <si>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</si>
  <si>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</si>
  <si>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</si>
  <si>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</si>
  <si>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</si>
  <si>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</si>
  <si>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</si>
  <si>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</si>
  <si>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</si>
  <si>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</si>
  <si>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</si>
  <si>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</si>
  <si>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</si>
  <si>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</si>
  <si>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</si>
  <si>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</si>
  <si>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</si>
  <si>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</si>
  <si>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</si>
  <si>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</si>
  <si>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</si>
  <si>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</si>
  <si>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</si>
  <si>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</si>
  <si>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</si>
  <si>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</si>
  <si>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</si>
  <si>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</si>
  <si>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</si>
  <si>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</si>
  <si>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</si>
  <si>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</si>
  <si>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</si>
  <si>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</si>
  <si>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</si>
  <si>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</si>
  <si>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</si>
  <si>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</si>
  <si>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</si>
  <si>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</si>
  <si>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</si>
  <si>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</si>
  <si>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</si>
  <si>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</si>
  <si>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</si>
  <si>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</si>
  <si>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</si>
  <si>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</si>
  <si>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</si>
  <si>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</si>
  <si>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</si>
  <si>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</si>
  <si>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</si>
  <si>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</si>
  <si>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</si>
  <si>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</si>
  <si>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</si>
  <si>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</si>
  <si>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</si>
  <si>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</si>
  <si>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</si>
  <si>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</si>
  <si>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</si>
  <si>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</si>
  <si>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</si>
  <si>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</si>
  <si>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</si>
  <si>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</si>
  <si>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</si>
  <si>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</si>
  <si>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</si>
  <si>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</si>
  <si>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</si>
  <si>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</si>
  <si>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</si>
  <si>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</si>
  <si>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</si>
  <si>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</si>
  <si>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</si>
  <si>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</si>
  <si>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</si>
  <si>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</si>
  <si>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</si>
  <si>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</si>
  <si>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</si>
  <si>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</si>
  <si>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</si>
  <si>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</si>
  <si>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</si>
  <si>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</si>
  <si>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</si>
  <si>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</si>
  <si>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</si>
  <si>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</si>
  <si>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</si>
  <si>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</si>
  <si>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</si>
  <si>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</si>
  <si>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</si>
  <si>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</si>
  <si>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</si>
  <si>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</si>
  <si>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</si>
  <si>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</si>
  <si>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</si>
  <si>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</si>
  <si>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</si>
  <si>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</si>
  <si>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</si>
  <si>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</si>
  <si>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</si>
  <si>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</si>
  <si>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</si>
  <si>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</si>
  <si>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</si>
  <si>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</si>
  <si>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</si>
  <si>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</si>
  <si>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</si>
  <si>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</si>
  <si>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</si>
  <si>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</si>
  <si>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</si>
  <si>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</si>
  <si>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</si>
  <si>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</si>
  <si>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</si>
  <si>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</si>
  <si>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</si>
  <si>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</si>
  <si>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</si>
  <si>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</si>
  <si>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</si>
  <si>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</si>
  <si>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</si>
  <si>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</si>
  <si>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</si>
  <si>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</si>
  <si>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</si>
  <si>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</si>
  <si>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</si>
  <si>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</si>
  <si>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</si>
  <si>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</si>
  <si>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</si>
  <si>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</si>
  <si>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</si>
  <si>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</si>
  <si>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</si>
  <si>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</si>
  <si>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</si>
  <si>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</si>
  <si>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</si>
  <si>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</si>
  <si>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</si>
  <si>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</si>
  <si>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</si>
  <si>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</si>
  <si>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</si>
  <si>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</si>
  <si>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</si>
  <si>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</si>
  <si>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</si>
  <si>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</si>
  <si>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</si>
  <si>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</si>
  <si>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</si>
  <si>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</si>
  <si>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</si>
  <si>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</si>
  <si>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</si>
  <si>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</si>
  <si>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</si>
  <si>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</si>
  <si>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</si>
  <si>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</si>
  <si>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</si>
  <si>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</si>
  <si>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</si>
  <si>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</si>
  <si>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</si>
  <si>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</si>
  <si>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</si>
  <si>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</si>
  <si>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</si>
  <si>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</si>
  <si>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</si>
  <si>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</si>
  <si>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</si>
  <si>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</si>
  <si>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</si>
  <si>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</si>
  <si>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</si>
  <si>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</si>
  <si>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</si>
  <si>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</si>
  <si>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</si>
  <si>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</si>
  <si>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</si>
  <si>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</si>
  <si>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</si>
  <si>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</si>
  <si>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</si>
  <si>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</si>
  <si>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</si>
  <si>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</si>
  <si>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</si>
  <si>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</si>
  <si>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</si>
  <si>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</si>
  <si>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</si>
  <si>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</si>
  <si>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</si>
  <si>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</si>
  <si>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</si>
  <si>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</si>
  <si>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</si>
  <si>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</si>
  <si>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</si>
  <si>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</si>
  <si>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</si>
  <si>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</si>
  <si>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</si>
  <si>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</si>
  <si>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</si>
  <si>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</si>
  <si>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</si>
  <si>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</si>
  <si>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</si>
  <si>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</si>
  <si>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</si>
  <si>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</si>
  <si>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</si>
  <si>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</si>
  <si>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</si>
  <si>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</si>
  <si>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</si>
  <si>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</si>
  <si>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</si>
  <si>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</si>
  <si>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</si>
  <si>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</si>
  <si>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</si>
  <si>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</si>
  <si>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</si>
  <si>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</si>
  <si>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</si>
  <si>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</si>
  <si>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</si>
  <si>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</si>
  <si>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</si>
  <si>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</si>
  <si>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</si>
  <si>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</si>
  <si>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</si>
  <si>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</si>
  <si>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</si>
  <si>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</si>
  <si>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</si>
  <si>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</si>
  <si>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</si>
  <si>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</si>
  <si>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</si>
  <si>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</si>
  <si>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</si>
  <si>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</si>
  <si>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</si>
  <si>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</si>
  <si>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</si>
  <si>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</si>
  <si>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</si>
  <si>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</si>
  <si>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</si>
  <si>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</si>
  <si>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</si>
  <si>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</si>
  <si>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</si>
  <si>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</si>
  <si>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</si>
  <si>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</si>
  <si>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</si>
  <si>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</si>
  <si>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</si>
  <si>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</si>
  <si>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</si>
  <si>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</si>
  <si>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</si>
  <si>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</si>
  <si>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</si>
  <si>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</si>
  <si>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</si>
  <si>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</si>
  <si>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</si>
  <si>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</si>
  <si>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</si>
  <si>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</si>
  <si>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</si>
  <si>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</si>
  <si>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</si>
  <si>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</si>
  <si>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</si>
  <si>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</si>
  <si>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</si>
  <si>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</si>
  <si>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</si>
  <si>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</si>
  <si>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</si>
  <si>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</si>
  <si>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</si>
  <si>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</si>
  <si>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</si>
  <si>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</si>
  <si>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</si>
  <si>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</si>
  <si>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</si>
  <si>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</si>
  <si>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</si>
  <si>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</si>
  <si>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</si>
  <si>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</si>
  <si>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</si>
  <si>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</si>
  <si>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</si>
  <si>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</si>
  <si>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</si>
  <si>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</si>
  <si>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</si>
  <si>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</si>
  <si>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</si>
  <si>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</si>
  <si>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</si>
  <si>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</si>
  <si>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</si>
  <si>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</si>
  <si>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</si>
  <si>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</si>
  <si>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</si>
  <si>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</si>
  <si>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</si>
  <si>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</si>
  <si>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</si>
  <si>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</si>
  <si>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</si>
  <si>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</si>
  <si>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</si>
  <si>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</si>
  <si>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</si>
  <si>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</si>
  <si>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</si>
  <si>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</si>
  <si>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</si>
  <si>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</si>
  <si>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</si>
  <si>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</si>
  <si>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</si>
  <si>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</si>
  <si>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</si>
  <si>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</si>
  <si>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</si>
  <si>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</si>
  <si>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</si>
  <si>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</si>
  <si>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</si>
  <si>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</si>
  <si>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</si>
  <si>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</si>
  <si>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</si>
  <si>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</si>
  <si>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</si>
  <si>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</si>
  <si>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</si>
  <si>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</si>
  <si>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</si>
  <si>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</si>
  <si>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</si>
  <si>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</si>
  <si>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</si>
  <si>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</si>
  <si>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</si>
  <si>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</si>
  <si>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</si>
  <si>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</si>
  <si>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</si>
  <si>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</si>
  <si>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</si>
  <si>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</si>
  <si>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</si>
  <si>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</si>
  <si>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</si>
  <si>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</si>
  <si>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</si>
  <si>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</si>
  <si>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</si>
  <si>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</si>
  <si>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</si>
  <si>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</si>
  <si>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</si>
  <si>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</si>
  <si>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</si>
  <si>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</si>
  <si>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</si>
  <si>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</si>
  <si>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</si>
  <si>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</si>
  <si>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</si>
  <si>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</si>
  <si>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</si>
  <si>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</si>
  <si>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</si>
  <si>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</si>
  <si>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</si>
  <si>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</si>
  <si>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</si>
  <si>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</si>
  <si>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</si>
  <si>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</si>
  <si>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</si>
  <si>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</si>
  <si>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</si>
  <si>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</si>
  <si>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</si>
  <si>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</si>
  <si>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</si>
  <si>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</si>
  <si>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</si>
  <si>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</si>
  <si>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</si>
  <si>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</si>
  <si>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</si>
  <si>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</si>
  <si>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</si>
  <si>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</si>
  <si>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</si>
  <si>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</si>
  <si>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</si>
  <si>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</si>
  <si>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</si>
  <si>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</si>
  <si>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</si>
  <si>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</si>
  <si>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</si>
  <si>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</si>
  <si>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</si>
  <si>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</si>
  <si>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</si>
  <si>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</si>
  <si>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</si>
  <si>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</si>
  <si>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</si>
  <si>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</si>
  <si>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</si>
  <si>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</si>
  <si>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</si>
  <si>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</si>
  <si>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</si>
  <si>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</si>
  <si>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</si>
  <si>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</si>
  <si>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</si>
  <si>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</si>
  <si>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</si>
  <si>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</si>
  <si>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</si>
  <si>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</si>
  <si>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</si>
  <si>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</si>
  <si>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</si>
  <si>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</si>
  <si>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</si>
  <si>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</si>
  <si>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</si>
  <si>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</si>
  <si>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</si>
  <si>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</si>
  <si>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</si>
  <si>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</si>
  <si>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</si>
  <si>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</si>
  <si>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</si>
  <si>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</si>
  <si>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</si>
  <si>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</si>
  <si>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</si>
  <si>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</si>
  <si>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</si>
  <si>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</si>
  <si>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</si>
  <si>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</si>
  <si>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</si>
  <si>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</si>
  <si>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</si>
  <si>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</si>
  <si>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</si>
  <si>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</si>
  <si>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</si>
  <si>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</si>
  <si>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</si>
  <si>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</si>
  <si>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</si>
  <si>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</si>
  <si>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</si>
  <si>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</si>
  <si>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</si>
  <si>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</si>
  <si>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</si>
  <si>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</si>
  <si>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</si>
  <si>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</si>
  <si>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</si>
  <si>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</si>
  <si>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</si>
  <si>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</si>
  <si>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</si>
  <si>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</si>
  <si>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</si>
  <si>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</si>
  <si>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</si>
  <si>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</si>
  <si>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</si>
  <si>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</si>
  <si>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</si>
  <si>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</si>
  <si>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</si>
  <si>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</si>
  <si>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</si>
  <si>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</si>
  <si>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</si>
  <si>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</si>
  <si>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</si>
  <si>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</si>
  <si>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</si>
  <si>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</si>
  <si>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</si>
  <si>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</si>
  <si>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</si>
  <si>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</si>
  <si>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</si>
  <si>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</si>
  <si>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</si>
  <si>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</si>
  <si>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</si>
  <si>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</si>
  <si>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</si>
  <si>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</si>
  <si>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</si>
  <si>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</si>
  <si>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</si>
  <si>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</si>
  <si>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</si>
  <si>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</si>
  <si>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</si>
  <si>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</si>
  <si>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</si>
  <si>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</si>
  <si>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</si>
  <si>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</si>
  <si>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</si>
  <si>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</si>
  <si>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</si>
  <si>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</si>
  <si>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</si>
  <si>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</si>
  <si>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</si>
  <si>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</si>
  <si>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</si>
  <si>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</si>
  <si>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</si>
  <si>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</si>
  <si>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</si>
  <si>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</si>
  <si>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</si>
  <si>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</si>
  <si>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</si>
  <si>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</si>
  <si>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</si>
  <si>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</si>
  <si>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</si>
  <si>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</si>
  <si>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</si>
  <si>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</si>
  <si>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</si>
  <si>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</si>
  <si>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</si>
  <si>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</si>
  <si>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</si>
  <si>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</si>
  <si>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</si>
  <si>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</si>
  <si>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</si>
  <si>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</si>
  <si>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</si>
  <si>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</si>
  <si>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</si>
  <si>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</si>
  <si>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</si>
  <si>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</si>
  <si>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</si>
  <si>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</si>
  <si>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</si>
  <si>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</si>
  <si>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</si>
  <si>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</si>
  <si>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</si>
  <si>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</si>
  <si>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</si>
  <si>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</si>
  <si>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</si>
  <si>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</si>
  <si>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</si>
  <si>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</si>
  <si>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</si>
  <si>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</si>
  <si>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</si>
  <si>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</si>
  <si>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</si>
  <si>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</si>
  <si>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</si>
  <si>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</si>
  <si>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</si>
  <si>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</si>
  <si>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</si>
  <si>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</si>
  <si>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</si>
  <si>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</si>
  <si>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</si>
  <si>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</si>
  <si>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</si>
  <si>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</si>
  <si>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</si>
  <si>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</si>
  <si>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</si>
  <si>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</si>
  <si>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</si>
  <si>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</si>
  <si>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</si>
  <si>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</si>
  <si>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</si>
  <si>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</si>
  <si>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</si>
  <si>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</si>
  <si>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</si>
  <si>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</si>
  <si>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</si>
  <si>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</si>
  <si>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</si>
  <si>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</si>
  <si>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</si>
  <si>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</si>
  <si>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</si>
  <si>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</si>
  <si>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</si>
  <si>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</si>
  <si>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</si>
  <si>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</si>
  <si>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</si>
  <si>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</si>
  <si>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</si>
  <si>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</si>
  <si>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</si>
  <si>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</si>
  <si>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</si>
  <si>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</si>
  <si>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</si>
  <si>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</si>
  <si>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</si>
  <si>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</si>
  <si>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</si>
  <si>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</si>
  <si>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</si>
  <si>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</si>
  <si>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</si>
  <si>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</si>
  <si>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</si>
  <si>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</si>
  <si>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</si>
  <si>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</si>
  <si>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</si>
  <si>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</si>
  <si>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</si>
  <si>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</si>
  <si>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</si>
  <si>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</si>
  <si>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</si>
  <si>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</si>
  <si>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</si>
  <si>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</si>
  <si>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</si>
  <si>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</si>
  <si>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</si>
  <si>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</si>
  <si>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</si>
  <si>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</si>
  <si>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</si>
  <si>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</si>
  <si>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</si>
  <si>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</si>
  <si>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</si>
  <si>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</si>
  <si>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</si>
  <si>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</si>
  <si>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</si>
  <si>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</si>
  <si>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</si>
  <si>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</si>
  <si>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</si>
  <si>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</si>
  <si>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</si>
  <si>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</si>
  <si>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</si>
  <si>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</si>
  <si>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</si>
  <si>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</si>
  <si>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</si>
  <si>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</si>
  <si>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</si>
  <si>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</si>
  <si>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</si>
  <si>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</si>
  <si>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</si>
  <si>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</si>
  <si>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</si>
  <si>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</si>
  <si>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</si>
  <si>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</si>
  <si>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</si>
  <si>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</si>
  <si>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</si>
  <si>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</si>
  <si>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</si>
  <si>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</si>
  <si>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</si>
  <si>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</si>
  <si>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</si>
  <si>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</si>
  <si>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</si>
  <si>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</si>
  <si>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</si>
  <si>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</si>
  <si>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</si>
  <si>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</si>
  <si>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</si>
  <si>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</si>
  <si>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</si>
  <si>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</si>
  <si>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</si>
  <si>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</si>
  <si>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</si>
  <si>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</si>
  <si>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</si>
  <si>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</si>
  <si>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</si>
  <si>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</si>
  <si>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</si>
  <si>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</si>
  <si>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</si>
  <si>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</si>
  <si>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</si>
  <si>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</si>
  <si>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</si>
  <si>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</si>
  <si>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</si>
  <si>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</si>
  <si>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</si>
  <si>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</si>
  <si>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</si>
  <si>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</si>
  <si>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</si>
  <si>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</si>
  <si>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</si>
  <si>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</si>
  <si>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</si>
  <si>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</si>
  <si>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</si>
  <si>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</si>
  <si>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</si>
  <si>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</si>
  <si>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</si>
  <si>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</si>
  <si>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</si>
  <si>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</si>
  <si>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</si>
  <si>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</si>
  <si>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</si>
  <si>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</si>
  <si>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</si>
  <si>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</si>
  <si>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</si>
  <si>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</si>
  <si>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</si>
  <si>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</si>
  <si>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</si>
  <si>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</si>
  <si>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</si>
  <si>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</si>
  <si>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</si>
  <si>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</si>
  <si>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</si>
  <si>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</si>
  <si>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</si>
  <si>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</si>
  <si>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</si>
  <si>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</si>
  <si>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</si>
  <si>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</si>
  <si>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</si>
  <si>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</si>
  <si>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</si>
  <si>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</si>
  <si>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</si>
  <si>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</si>
  <si>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</si>
  <si>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</si>
  <si>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</si>
  <si>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</si>
  <si>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</si>
  <si>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</si>
  <si>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</si>
  <si>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</si>
  <si>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</si>
  <si>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</si>
  <si>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</si>
  <si>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</si>
  <si>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</si>
  <si>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</si>
  <si>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</si>
  <si>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</si>
  <si>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</si>
  <si>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</si>
  <si>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</si>
  <si>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</si>
  <si>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</si>
  <si>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</si>
  <si>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</si>
  <si>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</si>
  <si>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</si>
  <si>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</si>
  <si>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</si>
  <si>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</si>
  <si>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</si>
  <si>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</si>
  <si>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</si>
  <si>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</si>
  <si>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</si>
  <si>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</si>
  <si>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</si>
  <si>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</si>
  <si>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</si>
  <si>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</si>
  <si>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</si>
  <si>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</si>
  <si>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</si>
  <si>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</si>
  <si>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</si>
  <si>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</si>
  <si>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</si>
  <si>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</si>
  <si>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</si>
  <si>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</si>
  <si>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</si>
  <si>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</si>
  <si>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</si>
  <si>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</si>
  <si>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</si>
  <si>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</si>
  <si>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</si>
  <si>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</si>
  <si>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</si>
  <si>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</si>
  <si>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</si>
  <si>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</si>
  <si>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</si>
  <si>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</si>
  <si>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</si>
  <si>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</si>
  <si>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</si>
  <si>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</si>
  <si>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</si>
  <si>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</si>
  <si>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</si>
  <si>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</si>
  <si>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</si>
  <si>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</si>
  <si>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</si>
  <si>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</si>
  <si>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</si>
  <si>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</si>
  <si>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</si>
  <si>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</si>
  <si>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</si>
  <si>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</si>
  <si>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</si>
  <si>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</si>
  <si>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</si>
  <si>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</si>
  <si>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</si>
  <si>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</si>
  <si>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</si>
  <si>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</si>
  <si>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</si>
  <si>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</si>
  <si>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</si>
  <si>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</si>
  <si>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</si>
  <si>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</si>
  <si>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</si>
  <si>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</si>
  <si>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</si>
  <si>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</si>
  <si>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</si>
  <si>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</si>
  <si>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</si>
  <si>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</si>
  <si>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</si>
  <si>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</si>
  <si>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</si>
  <si>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</si>
  <si>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</si>
  <si>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</si>
  <si>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</si>
  <si>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</si>
  <si>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</si>
  <si>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</si>
  <si>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</si>
  <si>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</si>
  <si>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</si>
  <si>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</si>
  <si>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</si>
  <si>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</si>
  <si>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</si>
  <si>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</si>
  <si>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</si>
  <si>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</si>
  <si>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</si>
  <si>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</si>
  <si>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</si>
  <si>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</si>
  <si>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</si>
  <si>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</si>
  <si>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</si>
  <si>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</si>
  <si>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</si>
  <si>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</si>
  <si>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</si>
  <si>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</si>
  <si>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</si>
  <si>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</si>
  <si>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</si>
  <si>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</si>
  <si>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</si>
  <si>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</si>
  <si>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</si>
  <si>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</si>
  <si>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</si>
  <si>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</si>
  <si>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</si>
  <si>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</si>
  <si>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</si>
  <si>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</si>
  <si>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</si>
  <si>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</si>
  <si>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</si>
  <si>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</si>
  <si>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</si>
  <si>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</si>
  <si>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</si>
  <si>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</si>
  <si>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</si>
  <si>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</si>
  <si>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</si>
  <si>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</si>
  <si>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</si>
  <si>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</si>
  <si>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</si>
  <si>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</si>
  <si>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</si>
  <si>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</si>
  <si>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</si>
  <si>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</si>
  <si>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</si>
  <si>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</si>
  <si>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</si>
  <si>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</si>
  <si>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</si>
  <si>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</si>
  <si>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</si>
  <si>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</si>
  <si>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</si>
  <si>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</si>
  <si>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</si>
  <si>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</si>
  <si>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</si>
  <si>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</si>
  <si>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</si>
  <si>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</si>
  <si>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</si>
  <si>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</si>
  <si>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</si>
  <si>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</si>
  <si>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</si>
  <si>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</si>
  <si>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</si>
  <si>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</si>
  <si>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</si>
  <si>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</si>
  <si>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</si>
  <si>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</si>
  <si>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</si>
  <si>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</si>
  <si>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</si>
  <si>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</si>
  <si>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</si>
  <si>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</si>
  <si>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</si>
  <si>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</si>
  <si>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</si>
  <si>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</si>
  <si>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</si>
  <si>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</si>
  <si>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</si>
  <si>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</si>
  <si>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</si>
  <si>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</si>
  <si>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</si>
  <si>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</si>
  <si>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</si>
  <si>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</si>
  <si>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</si>
  <si>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</si>
  <si>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</si>
  <si>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</si>
  <si>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</si>
  <si>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</si>
  <si>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</si>
  <si>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</si>
  <si>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</si>
  <si>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</si>
  <si>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</si>
  <si>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</si>
  <si>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</si>
  <si>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</si>
  <si>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</si>
  <si>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</si>
  <si>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</si>
  <si>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</si>
  <si>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</si>
  <si>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</si>
  <si>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</si>
  <si>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</si>
  <si>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</si>
  <si>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</si>
  <si>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</si>
  <si>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</si>
  <si>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</si>
  <si>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</si>
  <si>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</si>
  <si>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</si>
  <si>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</si>
  <si>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</si>
  <si>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</si>
  <si>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</si>
  <si>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</si>
  <si>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</si>
  <si>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</si>
  <si>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</si>
  <si>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</si>
  <si>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</si>
  <si>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</si>
  <si>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</si>
  <si>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</si>
  <si>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</si>
  <si>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</si>
  <si>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</si>
  <si>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</si>
  <si>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</si>
  <si>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</si>
  <si>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</si>
  <si>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</si>
  <si>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</si>
  <si>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</si>
  <si>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</si>
  <si>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</si>
  <si>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</si>
  <si>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</si>
  <si>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</si>
  <si>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</si>
  <si>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</si>
  <si>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</si>
  <si>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</si>
  <si>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</si>
  <si>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</si>
  <si>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</si>
  <si>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</si>
  <si>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</si>
  <si>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</si>
  <si>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</si>
  <si>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</si>
  <si>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</si>
  <si>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</si>
  <si>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</si>
  <si>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</si>
  <si>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</si>
  <si>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</si>
  <si>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</si>
  <si>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</si>
  <si>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</si>
  <si>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</si>
  <si>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</si>
  <si>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</si>
  <si>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</si>
  <si>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</si>
  <si>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</si>
  <si>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</si>
  <si>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</si>
  <si>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</si>
  <si>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</si>
  <si>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</si>
  <si>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</si>
  <si>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</si>
  <si>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</si>
  <si>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</si>
  <si>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</si>
  <si>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</si>
  <si>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</si>
  <si>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</si>
  <si>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</si>
  <si>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</si>
  <si>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</si>
  <si>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</si>
  <si>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</si>
  <si>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</si>
  <si>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</si>
  <si>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</si>
  <si>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</si>
  <si>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</si>
  <si>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</si>
  <si>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</si>
  <si>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</si>
  <si>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</si>
  <si>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</si>
  <si>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</si>
  <si>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</si>
  <si>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</si>
  <si>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</si>
  <si>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</si>
  <si>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</si>
  <si>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</si>
  <si>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</si>
  <si>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</si>
  <si>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</si>
  <si>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</si>
  <si>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</si>
  <si>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</si>
  <si>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</si>
  <si>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</si>
  <si>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</si>
  <si>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</si>
  <si>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</si>
  <si>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</si>
  <si>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</si>
  <si>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</si>
  <si>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</si>
  <si>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</si>
  <si>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</si>
  <si>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</si>
  <si>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</si>
  <si>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</si>
  <si>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</si>
  <si>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</si>
  <si>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</si>
  <si>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</si>
  <si>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</si>
  <si>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</si>
  <si>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</si>
  <si>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</si>
  <si>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</si>
  <si>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</si>
  <si>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</si>
  <si>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</si>
  <si>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</si>
  <si>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</si>
  <si>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</si>
  <si>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</si>
  <si>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</si>
  <si>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</si>
  <si>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</si>
  <si>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</si>
  <si>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</si>
  <si>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</si>
  <si>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</si>
  <si>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</si>
  <si>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</si>
  <si>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</si>
  <si>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</si>
  <si>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</si>
  <si>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</si>
  <si>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</si>
  <si>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</si>
  <si>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</si>
  <si>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</si>
  <si>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</si>
  <si>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</si>
  <si>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</si>
  <si>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</si>
  <si>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</si>
  <si>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</si>
  <si>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</si>
  <si>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</si>
  <si>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</si>
  <si>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</si>
  <si>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</si>
  <si>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</si>
  <si>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</si>
  <si>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</si>
  <si>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</si>
  <si>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</si>
  <si>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</si>
  <si>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</si>
  <si>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</si>
  <si>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</si>
  <si>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</si>
  <si>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</si>
  <si>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</si>
  <si>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</si>
  <si>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</si>
  <si>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</si>
  <si>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</si>
  <si>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</si>
  <si>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</si>
  <si>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</si>
  <si>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</si>
  <si>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</si>
  <si>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</si>
  <si>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</si>
  <si>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</si>
  <si>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</si>
  <si>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</si>
  <si>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</si>
  <si>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</si>
  <si>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</si>
  <si>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</si>
  <si>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</si>
  <si>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</si>
  <si>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</si>
  <si>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</si>
  <si>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</si>
  <si>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</si>
  <si>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</si>
  <si>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</si>
  <si>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</si>
  <si>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</si>
  <si>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</si>
  <si>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</si>
  <si>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</si>
  <si>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</si>
  <si>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</si>
  <si>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</si>
  <si>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</si>
  <si>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</si>
  <si>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</si>
  <si>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</si>
  <si>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</si>
  <si>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</si>
  <si>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</si>
  <si>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</si>
  <si>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</si>
  <si>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</si>
  <si>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</si>
  <si>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</si>
  <si>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</si>
  <si>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</si>
  <si>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</si>
  <si>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</si>
  <si>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</si>
  <si>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</si>
  <si>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</si>
  <si>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</si>
  <si>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</si>
  <si>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</si>
  <si>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</si>
  <si>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</si>
  <si>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</si>
  <si>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</si>
  <si>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</si>
  <si>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</si>
  <si>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</si>
  <si>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</si>
  <si>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</si>
  <si>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</si>
  <si>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</si>
  <si>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</si>
  <si>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</si>
  <si>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</si>
  <si>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</si>
  <si>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</si>
  <si>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</si>
  <si>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</si>
  <si>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</si>
  <si>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</si>
  <si>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</si>
  <si>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</si>
  <si>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</si>
  <si>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</si>
  <si>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</si>
  <si>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</si>
  <si>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</si>
  <si>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</si>
  <si>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</si>
  <si>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</si>
  <si>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</si>
  <si>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</si>
  <si>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</si>
  <si>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</si>
  <si>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</si>
  <si>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</si>
  <si>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</si>
  <si>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</si>
  <si>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</si>
  <si>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</si>
  <si>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</si>
  <si>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</si>
  <si>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</si>
  <si>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</si>
  <si>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</si>
  <si>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</si>
  <si>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</si>
  <si>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</si>
  <si>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</si>
  <si>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</si>
  <si>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</si>
  <si>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</si>
  <si>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</si>
  <si>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</si>
  <si>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</si>
  <si>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</si>
  <si>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</si>
  <si>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</si>
  <si>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</si>
  <si>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</si>
  <si>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</si>
  <si>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</si>
  <si>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</si>
  <si>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</si>
  <si>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</si>
  <si>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</si>
  <si>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</si>
  <si>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</si>
  <si>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</si>
  <si>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</si>
  <si>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</si>
  <si>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</si>
  <si>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</si>
  <si>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</si>
  <si>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</si>
  <si>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</si>
  <si>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</si>
  <si>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</si>
  <si>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</si>
  <si>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</si>
  <si>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</si>
  <si>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</si>
  <si>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</si>
  <si>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</si>
  <si>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</si>
  <si>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</si>
  <si>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</si>
  <si>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</si>
  <si>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</si>
  <si>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</si>
  <si>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</si>
  <si>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</si>
  <si>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</si>
  <si>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</si>
  <si>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</si>
  <si>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</si>
  <si>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</si>
  <si>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</si>
  <si>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</si>
  <si>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</si>
  <si>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</si>
  <si>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</si>
  <si>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</si>
  <si>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</si>
  <si>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</si>
  <si>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</si>
  <si>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</si>
  <si>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</si>
  <si>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</si>
  <si>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</si>
  <si>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</si>
  <si>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</si>
  <si>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</si>
  <si>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</si>
  <si>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</si>
  <si>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</si>
  <si>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</si>
  <si>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</si>
  <si>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</si>
  <si>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</si>
  <si>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</si>
  <si>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</si>
  <si>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</si>
  <si>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</si>
  <si>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</si>
  <si>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</si>
  <si>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</si>
  <si>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</si>
  <si>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</si>
  <si>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</si>
  <si>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</si>
  <si>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</si>
  <si>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</si>
  <si>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</si>
  <si>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</si>
  <si>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</si>
  <si>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</si>
  <si>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</si>
  <si>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</si>
  <si>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</si>
  <si>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</si>
  <si>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</si>
  <si>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</si>
  <si>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</si>
  <si>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</si>
  <si>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</si>
  <si>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</si>
  <si>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</si>
  <si>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</si>
  <si>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</si>
  <si>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</si>
  <si>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</si>
  <si>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</si>
  <si>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</si>
  <si>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</si>
  <si>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</si>
  <si>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</si>
  <si>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</si>
  <si>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</si>
  <si>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</si>
  <si>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</si>
  <si>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</si>
  <si>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</si>
  <si>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</si>
  <si>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</si>
  <si>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</si>
  <si>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</si>
  <si>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</si>
  <si>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</si>
  <si>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</si>
  <si>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</si>
  <si>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</si>
  <si>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</si>
  <si>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</si>
  <si>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</si>
  <si>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</si>
  <si>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</si>
  <si>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</si>
  <si>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</si>
  <si>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</si>
  <si>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</si>
  <si>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</si>
  <si>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</si>
  <si>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</si>
  <si>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</si>
  <si>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</si>
  <si>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</si>
  <si>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</si>
  <si>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</si>
  <si>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</si>
  <si>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</si>
  <si>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</si>
  <si>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</si>
  <si>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</si>
  <si>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</si>
  <si>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</si>
  <si>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</si>
  <si>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</si>
  <si>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</si>
  <si>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</si>
  <si>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</si>
  <si>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</si>
  <si>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</si>
  <si>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</si>
  <si>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</si>
  <si>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</si>
  <si>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</si>
  <si>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</si>
  <si>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</si>
  <si>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</si>
  <si>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</si>
  <si>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</si>
  <si>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</si>
  <si>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</si>
  <si>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</si>
  <si>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</si>
  <si>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</si>
  <si>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</si>
  <si>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</si>
  <si>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</si>
  <si>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</si>
  <si>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</si>
  <si>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</si>
  <si>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</si>
  <si>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</si>
  <si>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</si>
  <si>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</si>
  <si>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</si>
  <si>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</si>
  <si>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</si>
  <si>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</si>
  <si>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</si>
  <si>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</si>
  <si>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</si>
  <si>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</si>
  <si>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</si>
  <si>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</si>
  <si>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</si>
  <si>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</si>
  <si>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</si>
  <si>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</si>
  <si>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</si>
  <si>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</si>
  <si>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</si>
  <si>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</si>
  <si>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</si>
  <si>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</si>
  <si>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</si>
  <si>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</si>
  <si>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</si>
  <si>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</si>
  <si>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</si>
  <si>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</si>
  <si>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</si>
  <si>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</si>
  <si>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</si>
  <si>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</si>
  <si>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</si>
  <si>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</si>
  <si>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</si>
  <si>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</si>
  <si>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</si>
  <si>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</si>
  <si>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</si>
  <si>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</si>
  <si>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</si>
  <si>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</si>
  <si>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</si>
  <si>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</si>
  <si>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</si>
  <si>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</si>
  <si>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</si>
  <si>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</si>
  <si>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</si>
  <si>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</si>
  <si>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</si>
  <si>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</si>
  <si>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</si>
  <si>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</si>
  <si>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</si>
  <si>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</si>
  <si>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</si>
  <si>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</si>
  <si>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</si>
  <si>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</si>
  <si>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</si>
  <si>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</si>
  <si>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</si>
  <si>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</si>
  <si>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</si>
  <si>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</si>
  <si>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</si>
  <si>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</si>
  <si>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</si>
  <si>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</si>
  <si>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</si>
  <si>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</si>
  <si>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</si>
  <si>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</si>
  <si>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</si>
  <si>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</si>
  <si>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</si>
  <si>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</si>
  <si>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</si>
  <si>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</si>
  <si>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</si>
  <si>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</si>
  <si>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</si>
  <si>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</si>
  <si>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</si>
  <si>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</si>
  <si>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</si>
  <si>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</si>
  <si>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</si>
  <si>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</si>
  <si>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</si>
  <si>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</si>
  <si>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</si>
  <si>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</si>
  <si>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</si>
  <si>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</si>
  <si>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</si>
  <si>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</si>
  <si>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</si>
  <si>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</si>
  <si>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</si>
  <si>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</si>
  <si>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</si>
  <si>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</si>
  <si>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</si>
  <si>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</si>
  <si>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</si>
  <si>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</si>
  <si>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</si>
  <si>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</si>
  <si>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</si>
  <si>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</si>
  <si>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</si>
  <si>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</si>
  <si>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</si>
  <si>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</si>
  <si>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</si>
  <si>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</si>
  <si>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</si>
  <si>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</si>
  <si>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</si>
  <si>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</si>
  <si>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</si>
  <si>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</si>
  <si>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</si>
  <si>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</si>
  <si>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</si>
  <si>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</si>
  <si>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</si>
  <si>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</si>
  <si>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</si>
  <si>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</si>
  <si>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</si>
  <si>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</si>
  <si>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</si>
  <si>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</si>
  <si>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</si>
  <si>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</si>
  <si>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</si>
  <si>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</si>
  <si>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</si>
  <si>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</si>
  <si>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</si>
  <si>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</si>
  <si>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</si>
  <si>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</si>
  <si>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</si>
  <si>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</si>
  <si>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</si>
  <si>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</si>
  <si>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</si>
  <si>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</si>
  <si>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</si>
  <si>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</si>
  <si>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</si>
  <si>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</si>
  <si>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</si>
  <si>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</si>
  <si>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</si>
  <si>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</si>
  <si>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</si>
  <si>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</si>
  <si>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</si>
  <si>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</si>
  <si>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</si>
  <si>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</si>
  <si>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</si>
  <si>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</si>
  <si>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</si>
  <si>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</si>
  <si>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</si>
  <si>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</si>
  <si>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</si>
  <si>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</si>
  <si>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</si>
  <si>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</si>
  <si>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</si>
  <si>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</si>
  <si>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</si>
  <si>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</si>
  <si>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</si>
  <si>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</si>
  <si>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</si>
  <si>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</si>
  <si>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</si>
  <si>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</si>
  <si>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</si>
  <si>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</si>
  <si>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</si>
  <si>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</si>
  <si>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</si>
  <si>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</si>
  <si>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</si>
  <si>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</si>
  <si>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</si>
  <si>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</si>
  <si>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</si>
  <si>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</si>
  <si>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</si>
  <si>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</si>
  <si>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</si>
  <si>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</si>
  <si>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</si>
  <si>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</si>
  <si>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</si>
  <si>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</si>
  <si>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</si>
  <si>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</si>
  <si>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</si>
  <si>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</si>
  <si>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</si>
  <si>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</si>
  <si>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</si>
  <si>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</si>
  <si>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</si>
  <si>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</si>
  <si>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</si>
  <si>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</si>
  <si>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</si>
  <si>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</si>
  <si>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</si>
  <si>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</si>
  <si>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</si>
  <si>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</si>
  <si>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</si>
  <si>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</si>
  <si>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</si>
  <si>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</si>
  <si>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</si>
  <si>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</si>
  <si>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</si>
  <si>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</si>
  <si>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</si>
  <si>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</si>
  <si>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</si>
  <si>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</si>
  <si>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</si>
  <si>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</si>
  <si>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</si>
  <si>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</si>
  <si>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</si>
  <si>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</si>
  <si>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</si>
  <si>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</si>
  <si>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</si>
  <si>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</si>
  <si>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</si>
  <si>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</si>
  <si>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</si>
  <si>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</si>
  <si>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</si>
  <si>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</si>
  <si>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</si>
  <si>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</si>
  <si>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</si>
  <si>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</si>
  <si>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</si>
  <si>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</si>
  <si>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</si>
  <si>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</si>
  <si>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</si>
  <si>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</si>
  <si>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</si>
  <si>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</si>
  <si>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</si>
  <si>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</si>
  <si>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</si>
  <si>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</si>
  <si>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</si>
  <si>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</si>
  <si>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</si>
  <si>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</si>
  <si>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</si>
  <si>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</si>
  <si>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</si>
  <si>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</si>
  <si>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</si>
  <si>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</si>
  <si>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</si>
  <si>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</si>
  <si>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</si>
  <si>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</si>
  <si>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</si>
  <si>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</si>
  <si>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</si>
  <si>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</si>
  <si>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</si>
  <si>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</si>
  <si>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</si>
  <si>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</si>
  <si>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</si>
  <si>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</si>
  <si>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</si>
  <si>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</si>
  <si>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</si>
  <si>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</si>
  <si>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</si>
  <si>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</si>
  <si>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</si>
  <si>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</si>
  <si>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</si>
  <si>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</si>
  <si>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</si>
  <si>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</si>
  <si>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</si>
  <si>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</si>
  <si>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</si>
  <si>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</si>
  <si>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</si>
  <si>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</si>
  <si>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</si>
  <si>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</si>
  <si>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</si>
  <si>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</si>
  <si>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</si>
  <si>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</si>
  <si>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</si>
  <si>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</si>
  <si>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</si>
  <si>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</si>
  <si>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</si>
  <si>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</si>
  <si>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</si>
  <si>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</si>
  <si>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</si>
  <si>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</si>
  <si>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</si>
  <si>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</si>
  <si>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</si>
  <si>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</si>
  <si>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</si>
  <si>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</si>
  <si>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</si>
  <si>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</si>
  <si>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</si>
  <si>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</si>
  <si>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</si>
  <si>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</si>
  <si>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</si>
  <si>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</si>
  <si>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</si>
  <si>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</si>
  <si>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</si>
  <si>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</si>
  <si>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</si>
  <si>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</si>
  <si>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</si>
  <si>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</si>
  <si>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</si>
  <si>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</si>
  <si>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</si>
  <si>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</si>
  <si>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</si>
  <si>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</si>
  <si>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</si>
  <si>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</si>
  <si>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</si>
  <si>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</si>
  <si>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</si>
  <si>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</si>
  <si>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</si>
  <si>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</si>
  <si>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</si>
  <si>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</si>
  <si>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</si>
  <si>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</si>
  <si>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</si>
  <si>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</si>
  <si>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</si>
  <si>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</si>
  <si>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</si>
  <si>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</si>
  <si>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</si>
  <si>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</si>
  <si>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</si>
  <si>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</si>
  <si>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</si>
  <si>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</si>
  <si>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</si>
  <si>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</si>
  <si>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</si>
  <si>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</si>
  <si>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</si>
  <si>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</si>
  <si>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</si>
  <si>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</si>
  <si>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</si>
  <si>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</si>
  <si>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</si>
  <si>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</si>
  <si>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</si>
  <si>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</si>
  <si>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</si>
  <si>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</si>
  <si>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</si>
  <si>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</si>
  <si>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</si>
  <si>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</si>
  <si>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</si>
  <si>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</si>
  <si>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</si>
  <si>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</si>
  <si>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</si>
  <si>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</si>
  <si>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</si>
  <si>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</si>
  <si>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</si>
  <si>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</si>
  <si>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</si>
  <si>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</si>
  <si>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</si>
  <si>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</si>
  <si>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</si>
  <si>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</si>
  <si>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</si>
  <si>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</si>
  <si>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</si>
  <si>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</si>
  <si>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</si>
  <si>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</si>
  <si>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</si>
  <si>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</si>
  <si>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</si>
  <si>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</si>
  <si>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</si>
  <si>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</si>
  <si>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</si>
  <si>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</si>
  <si>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</si>
  <si>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</si>
  <si>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</si>
  <si>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</si>
  <si>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</si>
  <si>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</si>
  <si>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</si>
  <si>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</si>
  <si>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</si>
  <si>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</si>
  <si>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</si>
  <si>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</si>
  <si>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</si>
  <si>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</si>
  <si>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</si>
  <si>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</si>
  <si>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</si>
  <si>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</si>
  <si>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</si>
  <si>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</si>
  <si>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</si>
  <si>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</si>
  <si>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</si>
  <si>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</si>
  <si>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</si>
  <si>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</si>
  <si>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</si>
  <si>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</si>
  <si>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</si>
  <si>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</si>
  <si>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</si>
  <si>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</si>
  <si>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</si>
  <si>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</si>
  <si>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</si>
  <si>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</si>
  <si>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</si>
  <si>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</si>
  <si>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</si>
  <si>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</si>
  <si>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</si>
  <si>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</si>
  <si>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</si>
  <si>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</si>
  <si>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</si>
  <si>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</si>
  <si>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</si>
  <si>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</si>
  <si>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</si>
  <si>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</si>
  <si>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</si>
  <si>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</si>
  <si>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</si>
  <si>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</si>
  <si>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</si>
  <si>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</si>
  <si>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</si>
  <si>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</si>
  <si>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</si>
  <si>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</si>
  <si>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</si>
  <si>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</si>
  <si>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</si>
  <si>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</si>
  <si>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</si>
  <si>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</si>
  <si>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</si>
  <si>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</si>
  <si>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</si>
  <si>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</si>
  <si>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</si>
  <si>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</si>
  <si>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</si>
  <si>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</si>
  <si>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</si>
  <si>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</si>
  <si>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</si>
  <si>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</si>
  <si>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</si>
  <si>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</si>
  <si>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</si>
  <si>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</si>
  <si>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</si>
  <si>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</si>
  <si>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</si>
  <si>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</si>
  <si>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</si>
  <si>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</si>
  <si>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</si>
  <si>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</si>
  <si>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</si>
  <si>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</si>
  <si>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</si>
  <si>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</si>
  <si>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</si>
  <si>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</si>
  <si>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</si>
  <si>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</si>
  <si>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</si>
  <si>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</si>
  <si>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</si>
  <si>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</si>
  <si>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</si>
  <si>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</si>
  <si>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</si>
  <si>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</si>
  <si>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</si>
  <si>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</si>
  <si>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</si>
  <si>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</si>
  <si>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</si>
  <si>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</si>
  <si>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</si>
  <si>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</si>
  <si>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</si>
  <si>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</si>
  <si>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</si>
  <si>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</si>
  <si>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</si>
  <si>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</si>
  <si>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</si>
  <si>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</si>
  <si>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</si>
  <si>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</si>
  <si>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</si>
  <si>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</si>
  <si>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</si>
  <si>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</si>
  <si>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</si>
  <si>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</si>
  <si>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</si>
  <si>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</si>
  <si>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</si>
  <si>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</si>
  <si>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</si>
  <si>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</si>
  <si>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</si>
  <si>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</si>
  <si>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</si>
  <si>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</si>
  <si>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</si>
  <si>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</si>
  <si>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</si>
  <si>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</si>
  <si>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</si>
  <si>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</si>
  <si>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</si>
  <si>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</si>
  <si>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</si>
  <si>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</si>
  <si>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</si>
  <si>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</si>
  <si>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</si>
  <si>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</si>
  <si>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</si>
  <si>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</si>
  <si>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</si>
  <si>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</si>
  <si>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</si>
  <si>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</si>
  <si>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</si>
  <si>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</si>
  <si>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</si>
  <si>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</si>
  <si>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</si>
  <si>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</si>
  <si>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</si>
  <si>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</si>
  <si>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</si>
  <si>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</si>
  <si>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</si>
  <si>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</si>
  <si>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</si>
  <si>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</si>
  <si>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</si>
  <si>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</si>
  <si>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</si>
  <si>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</si>
  <si>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</si>
  <si>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</si>
  <si>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</si>
  <si>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</si>
  <si>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</si>
  <si>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</si>
  <si>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</si>
  <si>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</si>
  <si>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</si>
  <si>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</si>
  <si>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</si>
  <si>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</si>
  <si>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</si>
  <si>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</si>
  <si>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</si>
  <si>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</si>
  <si>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</si>
  <si>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</si>
  <si>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</si>
  <si>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</si>
  <si>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</si>
  <si>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</si>
  <si>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</si>
  <si>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</si>
  <si>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</si>
  <si>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</si>
  <si>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</si>
  <si>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</si>
  <si>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</si>
  <si>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</si>
  <si>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</si>
  <si>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</si>
  <si>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</si>
  <si>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</si>
  <si>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</si>
  <si>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</si>
  <si>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</si>
  <si>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</si>
  <si>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</si>
  <si>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</si>
  <si>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</si>
  <si>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</si>
  <si>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</si>
  <si>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</si>
  <si>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</si>
  <si>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</si>
  <si>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</si>
  <si>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</si>
  <si>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</si>
  <si>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</si>
  <si>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</si>
  <si>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</si>
  <si>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</si>
  <si>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</si>
  <si>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</si>
  <si>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</si>
  <si>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</si>
  <si>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</si>
  <si>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</si>
  <si>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</si>
  <si>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</si>
  <si>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</si>
  <si>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</si>
  <si>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</si>
  <si>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</si>
  <si>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</si>
  <si>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</si>
  <si>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</si>
  <si>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</si>
  <si>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</si>
  <si>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</si>
  <si>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</si>
  <si>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</si>
  <si>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</si>
  <si>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</si>
  <si>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</si>
  <si>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</si>
  <si>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</si>
  <si>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</si>
  <si>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</si>
  <si>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</si>
  <si>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</si>
  <si>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</si>
  <si>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</si>
  <si>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</si>
  <si>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</si>
  <si>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</si>
  <si>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</si>
  <si>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</si>
  <si>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</si>
  <si>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</si>
  <si>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</si>
  <si>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</si>
  <si>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</si>
  <si>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</si>
  <si>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</si>
  <si>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</si>
  <si>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</si>
  <si>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</si>
  <si>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</si>
  <si>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</si>
  <si>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</si>
  <si>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</si>
  <si>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</si>
  <si>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</si>
  <si>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</si>
  <si>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</si>
  <si>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</si>
  <si>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</si>
  <si>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</si>
  <si>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</si>
  <si>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</si>
  <si>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</si>
  <si>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</si>
  <si>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</si>
  <si>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</si>
  <si>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</si>
  <si>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</si>
  <si>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</si>
  <si>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</si>
  <si>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</si>
  <si>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</si>
  <si>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</si>
  <si>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</si>
  <si>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</si>
  <si>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</si>
  <si>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</si>
  <si>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</si>
  <si>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</si>
  <si>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</si>
  <si>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</si>
  <si>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</si>
  <si>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</si>
  <si>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</si>
  <si>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</si>
  <si>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</si>
  <si>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</si>
  <si>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</si>
  <si>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</si>
  <si>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</si>
  <si>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</si>
  <si>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</si>
  <si>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</si>
  <si>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</si>
  <si>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</si>
  <si>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</si>
  <si>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</si>
  <si>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</si>
  <si>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</si>
  <si>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</si>
  <si>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</si>
  <si>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</si>
  <si>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</si>
  <si>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</si>
  <si>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</si>
  <si>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</si>
  <si>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</si>
  <si>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</si>
  <si>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</si>
  <si>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</si>
  <si>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</si>
  <si>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</si>
  <si>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</si>
  <si>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</si>
  <si>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</si>
  <si>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</si>
  <si>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</si>
  <si>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</si>
  <si>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</si>
  <si>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</si>
  <si>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</si>
  <si>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</si>
  <si>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</si>
  <si>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</si>
  <si>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</si>
  <si>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</si>
  <si>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</si>
  <si>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</si>
  <si>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</si>
  <si>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</si>
  <si>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</si>
  <si>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</si>
  <si>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</si>
  <si>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</si>
  <si>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</si>
  <si>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</si>
  <si>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</si>
  <si>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</si>
  <si>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</si>
  <si>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</si>
  <si>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</si>
  <si>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</si>
  <si>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</si>
  <si>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</si>
  <si>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</si>
  <si>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</si>
  <si>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</si>
  <si>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</si>
  <si>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</si>
  <si>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</si>
  <si>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</si>
  <si>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</si>
  <si>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</si>
  <si>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</si>
  <si>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</si>
  <si>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</si>
  <si>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</si>
  <si>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</si>
  <si>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</si>
  <si>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</si>
  <si>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</si>
  <si>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</si>
  <si>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</si>
  <si>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</si>
  <si>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</si>
  <si>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</si>
  <si>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</si>
  <si>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</si>
  <si>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</si>
  <si>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</si>
  <si>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</si>
  <si>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</si>
  <si>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</si>
  <si>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</si>
  <si>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</si>
  <si>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</si>
  <si>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</si>
  <si>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</si>
  <si>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</si>
  <si>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</si>
  <si>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</si>
  <si>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</si>
  <si>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</si>
  <si>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</si>
  <si>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</si>
  <si>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</si>
  <si>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</si>
  <si>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</si>
  <si>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</si>
  <si>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</si>
  <si>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</si>
  <si>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</si>
  <si>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</si>
  <si>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</si>
  <si>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</si>
  <si>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</si>
  <si>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</si>
  <si>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</si>
  <si>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</si>
  <si>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</si>
  <si>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</si>
  <si>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</si>
  <si>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</si>
  <si>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</si>
  <si>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</si>
  <si>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</si>
  <si>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</si>
  <si>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</si>
  <si>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</si>
  <si>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</si>
  <si>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</si>
  <si>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</si>
  <si>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</si>
  <si>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</si>
  <si>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</si>
  <si>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</si>
  <si>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</si>
  <si>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</si>
  <si>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</si>
  <si>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</si>
  <si>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</si>
  <si>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</si>
  <si>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</si>
  <si>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</si>
  <si>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</si>
  <si>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</si>
  <si>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</si>
  <si>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</si>
  <si>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</si>
  <si>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</si>
  <si>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</si>
  <si>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</si>
  <si>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</si>
  <si>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</si>
  <si>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</si>
  <si>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</si>
  <si>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</si>
  <si>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</si>
  <si>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</si>
  <si>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</si>
  <si>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</si>
  <si>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</si>
  <si>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</si>
  <si>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</si>
  <si>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</si>
  <si>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</si>
  <si>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</si>
  <si>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</si>
  <si>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</si>
  <si>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</si>
  <si>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</si>
  <si>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</si>
  <si>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</si>
  <si>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</si>
  <si>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</si>
  <si>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</si>
  <si>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</si>
  <si>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</si>
  <si>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</si>
  <si>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</si>
  <si>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</si>
  <si>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</si>
  <si>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</si>
  <si>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</si>
  <si>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</si>
  <si>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</si>
  <si>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</si>
  <si>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</si>
  <si>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</si>
  <si>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</si>
  <si>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</si>
  <si>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</si>
  <si>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</si>
  <si>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</si>
  <si>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</si>
  <si>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</si>
  <si>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</si>
  <si>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</si>
  <si>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</si>
  <si>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</si>
  <si>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</si>
  <si>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</si>
  <si>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</si>
  <si>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</si>
  <si>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</si>
  <si>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</si>
  <si>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</si>
  <si>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</si>
  <si>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</si>
  <si>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</si>
  <si>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</si>
  <si>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</si>
  <si>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</si>
  <si>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</si>
  <si>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</si>
  <si>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</si>
  <si>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</si>
  <si>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</si>
  <si>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</si>
  <si>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</si>
  <si>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</si>
  <si>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</si>
  <si>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</si>
  <si>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</si>
  <si>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</si>
  <si>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</si>
  <si>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</si>
  <si>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</si>
  <si>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</si>
  <si>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</si>
  <si>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</si>
  <si>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</si>
  <si>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</si>
  <si>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</si>
  <si>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</si>
  <si>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</si>
  <si>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</si>
  <si>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</si>
  <si>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</si>
  <si>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</si>
  <si>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</si>
  <si>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</si>
  <si>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</si>
  <si>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</si>
  <si>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</si>
  <si>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</si>
  <si>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</si>
  <si>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</si>
  <si>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</si>
  <si>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</si>
  <si>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</si>
  <si>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</si>
  <si>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</si>
  <si>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</si>
  <si>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</si>
  <si>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</si>
  <si>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</si>
  <si>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</si>
  <si>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</si>
  <si>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</si>
  <si>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</si>
  <si>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</si>
  <si>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</si>
  <si>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</si>
  <si>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</si>
  <si>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</si>
  <si>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</si>
  <si>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</si>
  <si>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</si>
  <si>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</si>
  <si>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</si>
  <si>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</si>
  <si>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</si>
  <si>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</si>
  <si>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</si>
  <si>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</si>
  <si>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</si>
  <si>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</si>
  <si>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</si>
  <si>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</si>
  <si>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</si>
  <si>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</si>
  <si>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</si>
  <si>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</si>
  <si>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</si>
  <si>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</si>
  <si>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</si>
  <si>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</si>
  <si>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</si>
  <si>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</si>
  <si>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</si>
  <si>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</si>
  <si>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</si>
  <si>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</si>
  <si>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</si>
  <si>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</si>
  <si>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</si>
  <si>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</si>
  <si>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</si>
  <si>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</si>
  <si>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</si>
  <si>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</si>
  <si>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</si>
  <si>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</si>
  <si>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</si>
  <si>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</si>
  <si>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</si>
  <si>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</si>
  <si>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</si>
  <si>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</si>
  <si>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</si>
  <si>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</si>
  <si>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</si>
  <si>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</si>
  <si>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</si>
  <si>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</si>
  <si>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</si>
  <si>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</si>
  <si>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</si>
  <si>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</si>
  <si>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</si>
  <si>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</si>
  <si>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</si>
  <si>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</si>
  <si>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</si>
  <si>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</si>
  <si>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</si>
  <si>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</si>
  <si>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</si>
  <si>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</si>
  <si>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</si>
  <si>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</si>
  <si>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</si>
  <si>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</si>
  <si>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</si>
  <si>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</si>
  <si>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</si>
  <si>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</si>
  <si>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</si>
  <si>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</si>
  <si>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</si>
  <si>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</si>
  <si>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</si>
  <si>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</si>
  <si>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</si>
  <si>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</si>
  <si>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</si>
  <si>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</si>
  <si>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</si>
  <si>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</si>
  <si>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</si>
  <si>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</si>
  <si>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</si>
  <si>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</si>
  <si>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</si>
  <si>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</si>
  <si>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</si>
  <si>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</si>
  <si>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</si>
  <si>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</si>
  <si>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</si>
  <si>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</si>
  <si>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</si>
  <si>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</si>
  <si>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</si>
  <si>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</si>
  <si>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</si>
  <si>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</si>
  <si>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</si>
  <si>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</si>
  <si>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</si>
  <si>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</si>
  <si>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</si>
  <si>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</si>
  <si>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</si>
  <si>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</si>
  <si>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</si>
  <si>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</si>
  <si>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</si>
  <si>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</si>
  <si>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</si>
  <si>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</si>
  <si>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</si>
  <si>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</si>
  <si>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</si>
  <si>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</si>
  <si>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</si>
  <si>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</si>
  <si>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</si>
  <si>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</si>
  <si>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</si>
  <si>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</si>
  <si>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</si>
  <si>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</si>
  <si>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</si>
  <si>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</si>
  <si>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</si>
  <si>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</si>
  <si>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</si>
  <si>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</si>
  <si>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</si>
  <si>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</si>
  <si>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</si>
  <si>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</si>
  <si>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</si>
  <si>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</si>
  <si>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</si>
  <si>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</si>
  <si>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</si>
  <si>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</si>
  <si>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</si>
  <si>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</si>
  <si>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</si>
  <si>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</si>
  <si>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</si>
  <si>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</si>
  <si>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</si>
  <si>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</si>
  <si>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</si>
  <si>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</si>
  <si>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</si>
  <si>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</si>
  <si>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</si>
  <si>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</si>
  <si>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</si>
  <si>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</si>
  <si>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</si>
  <si>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</si>
  <si>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</si>
  <si>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</si>
  <si>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</si>
  <si>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</si>
  <si>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</si>
  <si>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</si>
  <si>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</si>
  <si>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</si>
  <si>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</si>
  <si>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</si>
  <si>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</si>
  <si>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</si>
  <si>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</si>
  <si>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</si>
  <si>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</si>
  <si>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</si>
  <si>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</si>
  <si>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</si>
  <si>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</si>
  <si>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</si>
  <si>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</si>
  <si>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</si>
  <si>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</si>
  <si>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</si>
  <si>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</si>
  <si>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</si>
  <si>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</si>
  <si>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</si>
  <si>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</si>
  <si>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</si>
  <si>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</si>
  <si>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</si>
  <si>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</si>
  <si>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</si>
  <si>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</si>
  <si>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</si>
  <si>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</si>
  <si>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</si>
  <si>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</si>
  <si>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</si>
  <si>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</si>
  <si>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</si>
  <si>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</si>
  <si>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</si>
  <si>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</si>
  <si>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</si>
  <si>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</si>
  <si>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</si>
  <si>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</si>
  <si>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</si>
  <si>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</si>
  <si>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</si>
  <si>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</si>
  <si>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</si>
  <si>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</si>
  <si>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</si>
  <si>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</si>
  <si>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</si>
  <si>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</si>
  <si>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</si>
  <si>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</si>
  <si>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</si>
  <si>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</si>
  <si>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</si>
  <si>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</si>
  <si>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</si>
  <si>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</si>
  <si>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</si>
  <si>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</si>
  <si>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</si>
  <si>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</si>
  <si>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</si>
  <si>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</si>
  <si>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</si>
  <si>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</si>
  <si>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</si>
  <si>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</si>
  <si>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</si>
  <si>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</si>
  <si>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</si>
  <si>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</si>
  <si>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</si>
  <si>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</si>
  <si>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</si>
  <si>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</si>
  <si>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</si>
  <si>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</si>
  <si>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</si>
  <si>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</si>
  <si>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</si>
  <si>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</si>
  <si>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</si>
  <si>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</si>
  <si>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</si>
  <si>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</si>
  <si>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</si>
  <si>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</si>
  <si>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</si>
  <si>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</si>
  <si>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</si>
  <si>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</si>
  <si>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</si>
  <si>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</si>
  <si>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</si>
  <si>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</si>
  <si>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</si>
  <si>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</si>
  <si>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</si>
  <si>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</si>
  <si>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</si>
  <si>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</si>
  <si>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</si>
  <si>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</si>
  <si>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</si>
  <si>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</si>
  <si>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</si>
  <si>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</si>
  <si>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</si>
  <si>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</si>
  <si>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</si>
  <si>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</si>
  <si>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</si>
  <si>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</si>
  <si>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</si>
  <si>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</si>
  <si>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</si>
  <si>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</si>
  <si>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</si>
  <si>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</si>
  <si>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</si>
  <si>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</si>
  <si>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</si>
  <si>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</si>
  <si>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</si>
  <si>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</si>
  <si>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</si>
  <si>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</si>
  <si>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</si>
  <si>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</si>
  <si>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</si>
  <si>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</si>
  <si>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</si>
  <si>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</si>
  <si>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</si>
  <si>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</si>
  <si>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</si>
  <si>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</si>
  <si>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</si>
  <si>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</si>
  <si>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</si>
  <si>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</si>
  <si>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</si>
  <si>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</si>
  <si>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</si>
  <si>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</si>
  <si>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</si>
  <si>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</si>
  <si>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</si>
  <si>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</si>
  <si>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</si>
  <si>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</si>
  <si>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</si>
  <si>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</si>
  <si>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</si>
  <si>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</si>
  <si>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</si>
  <si>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</si>
  <si>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</si>
  <si>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</si>
  <si>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</si>
  <si>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</si>
  <si>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</si>
  <si>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</si>
  <si>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</si>
  <si>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</si>
  <si>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</si>
  <si>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</si>
  <si>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</si>
  <si>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</si>
  <si>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</si>
  <si>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</si>
  <si>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</si>
  <si>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</si>
  <si>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</si>
  <si>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</si>
  <si>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</si>
  <si>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</si>
  <si>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</si>
  <si>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</si>
  <si>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</si>
  <si>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</si>
  <si>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</si>
  <si>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</si>
  <si>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</si>
  <si>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</si>
  <si>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</si>
  <si>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</si>
  <si>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</si>
  <si>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</si>
  <si>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</si>
  <si>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</si>
  <si>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</si>
  <si>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</si>
  <si>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</si>
  <si>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</si>
  <si>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</si>
  <si>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</si>
  <si>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</si>
  <si>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</si>
  <si>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</si>
  <si>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</si>
  <si>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</si>
  <si>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</si>
  <si>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</si>
  <si>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</si>
  <si>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</si>
  <si>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</si>
  <si>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</si>
  <si>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</si>
  <si>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</si>
  <si>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</si>
  <si>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</si>
  <si>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</si>
  <si>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</si>
  <si>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</si>
  <si>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</si>
  <si>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</si>
  <si>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</si>
  <si>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</si>
  <si>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</si>
  <si>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</si>
  <si>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</si>
  <si>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</si>
  <si>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</si>
  <si>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</si>
  <si>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</si>
  <si>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</si>
  <si>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</si>
  <si>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</si>
  <si>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</si>
  <si>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</si>
  <si>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</si>
  <si>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</si>
  <si>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</si>
  <si>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</si>
  <si>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</si>
  <si>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</si>
  <si>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</si>
  <si>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</si>
  <si>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</si>
  <si>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</si>
  <si>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</si>
  <si>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</si>
  <si>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</si>
  <si>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</si>
  <si>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</si>
  <si>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</si>
  <si>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</si>
  <si>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</si>
  <si>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</si>
  <si>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</si>
  <si>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</si>
  <si>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</si>
  <si>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</si>
  <si>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</si>
  <si>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</si>
  <si>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</si>
  <si>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</si>
  <si>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</si>
  <si>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</si>
  <si>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</si>
  <si>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</si>
  <si>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</si>
  <si>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</si>
  <si>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</si>
  <si>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</si>
  <si>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</si>
  <si>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</si>
  <si>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</si>
  <si>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</si>
  <si>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</si>
  <si>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</si>
  <si>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</si>
  <si>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</si>
  <si>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</si>
  <si>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</si>
  <si>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</si>
  <si>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</si>
  <si>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</si>
  <si>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</si>
  <si>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</si>
  <si>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</si>
  <si>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</si>
  <si>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</si>
  <si>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</si>
  <si>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</si>
  <si>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</si>
  <si>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</si>
  <si>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</si>
  <si>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</si>
  <si>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</si>
  <si>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</si>
  <si>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</si>
  <si>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</si>
  <si>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</si>
  <si>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</si>
  <si>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</si>
  <si>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</si>
  <si>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</si>
  <si>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</si>
  <si>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</si>
  <si>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</si>
  <si>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</si>
  <si>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</si>
  <si>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</si>
  <si>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</si>
  <si>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</si>
  <si>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</si>
  <si>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</si>
  <si>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</si>
  <si>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</si>
  <si>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</si>
  <si>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</si>
  <si>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</si>
  <si>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</si>
  <si>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</si>
  <si>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</si>
  <si>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</si>
  <si>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</si>
  <si>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</si>
  <si>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</si>
  <si>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</si>
  <si>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</si>
  <si>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</si>
  <si>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</si>
  <si>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</si>
  <si>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</si>
  <si>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</si>
  <si>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</si>
  <si>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</si>
  <si>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</si>
  <si>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</si>
  <si>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</si>
  <si>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</si>
  <si>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</si>
  <si>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</si>
  <si>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</si>
  <si>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</si>
  <si>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</si>
  <si>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</si>
  <si>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</si>
  <si>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</si>
  <si>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</si>
  <si>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</si>
  <si>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</si>
  <si>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</si>
  <si>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</si>
  <si>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</si>
  <si>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</si>
  <si>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</si>
  <si>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</si>
  <si>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</si>
  <si>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</si>
  <si>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</si>
  <si>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</si>
  <si>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</si>
  <si>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</si>
  <si>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</si>
  <si>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</si>
  <si>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</si>
  <si>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</si>
  <si>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</si>
  <si>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</si>
  <si>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</si>
  <si>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</si>
  <si>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</si>
  <si>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</si>
  <si>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</si>
  <si>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</si>
  <si>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</si>
  <si>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</si>
  <si>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</si>
  <si>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</si>
  <si>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</si>
  <si>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</si>
  <si>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</si>
  <si>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</si>
  <si>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</si>
  <si>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</si>
  <si>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</si>
  <si>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</si>
  <si>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</si>
  <si>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</si>
  <si>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</si>
  <si>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</si>
  <si>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</si>
  <si>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</si>
  <si>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</si>
  <si>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</si>
  <si>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</si>
  <si>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</si>
  <si>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</si>
  <si>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</si>
  <si>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</si>
  <si>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</si>
  <si>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</si>
  <si>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</si>
  <si>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</si>
  <si>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</si>
  <si>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</si>
  <si>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</si>
  <si>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</si>
  <si>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</si>
  <si>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</si>
  <si>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</si>
  <si>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</si>
  <si>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</si>
  <si>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</si>
  <si>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</si>
  <si>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</si>
  <si>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</si>
  <si>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</si>
  <si>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</si>
  <si>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</si>
  <si>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</si>
  <si>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</si>
  <si>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</si>
  <si>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</si>
  <si>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</si>
  <si>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</si>
  <si>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</si>
  <si>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</si>
  <si>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</si>
  <si>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</si>
  <si>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</si>
  <si>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</si>
  <si>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</si>
  <si>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</si>
  <si>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</si>
  <si>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</si>
  <si>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</si>
  <si>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</si>
  <si>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</si>
  <si>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</si>
  <si>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</si>
  <si>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</si>
  <si>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</si>
  <si>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</si>
  <si>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</si>
  <si>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</si>
  <si>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</si>
  <si>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</si>
  <si>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</si>
  <si>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</si>
  <si>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</si>
  <si>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</si>
  <si>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</si>
  <si>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</si>
  <si>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</si>
  <si>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</si>
  <si>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</si>
  <si>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</si>
  <si>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</si>
  <si>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</si>
  <si>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</si>
  <si>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</si>
  <si>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</si>
  <si>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</si>
  <si>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</si>
  <si>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</si>
  <si>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</si>
  <si>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</si>
  <si>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</si>
  <si>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</si>
  <si>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</si>
  <si>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</si>
  <si>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</si>
  <si>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</si>
  <si>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</si>
  <si>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</si>
  <si>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</si>
  <si>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</si>
  <si>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</si>
  <si>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</si>
  <si>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</si>
  <si>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</si>
  <si>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</si>
  <si>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</si>
  <si>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</si>
  <si>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</si>
  <si>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</si>
  <si>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</si>
  <si>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</si>
  <si>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</si>
  <si>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</si>
  <si>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</si>
  <si>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</si>
  <si>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</si>
  <si>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</si>
  <si>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</si>
  <si>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</si>
  <si>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</si>
  <si>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</si>
  <si>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</si>
  <si>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</si>
  <si>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</si>
  <si>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</si>
  <si>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</si>
  <si>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</si>
  <si>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</si>
  <si>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</si>
  <si>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</si>
  <si>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</si>
  <si>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</si>
  <si>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</si>
  <si>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</si>
  <si>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</si>
  <si>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</si>
  <si>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</si>
  <si>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</si>
  <si>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</si>
  <si>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</si>
  <si>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</si>
  <si>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</si>
  <si>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</si>
  <si>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</si>
  <si>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</si>
  <si>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</si>
  <si>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</si>
  <si>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</si>
  <si>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</si>
  <si>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</si>
  <si>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</si>
  <si>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</si>
  <si>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</si>
  <si>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</si>
  <si>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</si>
  <si>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</si>
  <si>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</si>
  <si>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</si>
  <si>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</si>
  <si>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</si>
  <si>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</si>
  <si>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</si>
  <si>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</si>
  <si>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</si>
  <si>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</si>
  <si>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</si>
  <si>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</si>
  <si>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</si>
  <si>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</si>
  <si>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</si>
  <si>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</si>
  <si>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</si>
  <si>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</si>
  <si>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</si>
  <si>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</si>
  <si>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</si>
  <si>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</si>
  <si>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</si>
  <si>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</si>
  <si>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</si>
  <si>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</si>
  <si>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</si>
  <si>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</si>
  <si>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</si>
  <si>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</si>
  <si>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</si>
  <si>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</si>
  <si>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</si>
  <si>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</si>
  <si>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</si>
  <si>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</si>
  <si>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</si>
  <si>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</si>
  <si>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</si>
  <si>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</si>
  <si>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</si>
  <si>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</si>
  <si>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</si>
  <si>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</si>
  <si>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</si>
  <si>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</si>
  <si>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</si>
  <si>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</si>
  <si>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</si>
  <si>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</si>
  <si>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</si>
  <si>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</si>
  <si>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</si>
  <si>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</si>
  <si>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</si>
  <si>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</si>
  <si>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</si>
  <si>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</si>
  <si>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</si>
  <si>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</si>
  <si>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</si>
  <si>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</si>
  <si>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</si>
  <si>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</si>
  <si>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</si>
  <si>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</si>
  <si>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</si>
  <si>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</si>
  <si>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</si>
  <si>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</si>
  <si>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</si>
  <si>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</si>
  <si>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</si>
  <si>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</si>
  <si>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</si>
  <si>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</si>
  <si>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</si>
  <si>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</si>
  <si>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</si>
  <si>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</si>
  <si>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</si>
  <si>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</si>
  <si>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</si>
  <si>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</si>
  <si>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</si>
  <si>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</si>
  <si>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</si>
  <si>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</si>
  <si>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</si>
  <si>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</si>
  <si>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</si>
  <si>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</si>
  <si>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</si>
  <si>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</si>
  <si>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</si>
  <si>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</si>
  <si>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</si>
  <si>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</si>
  <si>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</si>
  <si>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</si>
  <si>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</si>
  <si>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</si>
  <si>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</si>
  <si>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</si>
  <si>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</si>
  <si>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</si>
  <si>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</si>
  <si>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</si>
  <si>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</si>
  <si>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</si>
  <si>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</si>
  <si>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</si>
  <si>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</si>
  <si>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</si>
  <si>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</si>
  <si>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</si>
  <si>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</si>
  <si>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</si>
  <si>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</si>
  <si>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</si>
  <si>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</si>
  <si>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</si>
  <si>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</si>
  <si>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</si>
  <si>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</si>
  <si>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</si>
  <si>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</si>
  <si>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</si>
  <si>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</si>
  <si>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</si>
  <si>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</si>
  <si>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</si>
  <si>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</si>
  <si>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</si>
  <si>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</si>
  <si>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</si>
  <si>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</si>
  <si>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</si>
  <si>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</si>
  <si>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</si>
  <si>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</si>
  <si>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</si>
  <si>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</si>
  <si>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</si>
  <si>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</si>
  <si>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</si>
  <si>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</si>
  <si>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</si>
  <si>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</si>
  <si>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</si>
  <si>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</si>
  <si>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</si>
  <si>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</si>
  <si>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</si>
  <si>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</si>
  <si>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</si>
  <si>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</si>
  <si>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</si>
  <si>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</si>
  <si>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</si>
  <si>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</si>
  <si>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</si>
  <si>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</si>
  <si>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</si>
  <si>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</si>
  <si>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</si>
  <si>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</si>
  <si>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</si>
  <si>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</si>
  <si>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</si>
  <si>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</si>
  <si>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</si>
  <si>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</si>
  <si>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</si>
  <si>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</si>
  <si>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</si>
  <si>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</si>
  <si>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</si>
  <si>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</si>
  <si>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</si>
  <si>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</si>
  <si>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</si>
  <si>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</si>
  <si>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</si>
  <si>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</si>
  <si>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</si>
  <si>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</si>
  <si>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</si>
  <si>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</si>
  <si>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</si>
  <si>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</si>
  <si>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</si>
  <si>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</si>
  <si>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</si>
  <si>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</si>
  <si>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</si>
  <si>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</si>
  <si>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</si>
  <si>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</si>
  <si>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</si>
  <si>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</si>
  <si>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</si>
  <si>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</si>
  <si>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</si>
  <si>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</si>
  <si>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</si>
  <si>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</si>
  <si>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</si>
  <si>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</si>
  <si>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</si>
  <si>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</si>
  <si>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</si>
  <si>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</si>
  <si>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</si>
  <si>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</si>
  <si>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</si>
  <si>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</si>
  <si>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</si>
  <si>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</si>
  <si>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</si>
  <si>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</si>
  <si>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</si>
  <si>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</si>
  <si>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</si>
  <si>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</si>
  <si>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</si>
  <si>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</si>
  <si>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</si>
  <si>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</si>
  <si>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</si>
  <si>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</si>
  <si>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</si>
  <si>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</si>
  <si>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</si>
  <si>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</si>
  <si>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</si>
  <si>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</si>
  <si>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</si>
  <si>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</si>
  <si>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</si>
  <si>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</si>
  <si>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</si>
  <si>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</si>
  <si>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</si>
  <si>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</si>
  <si>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</si>
  <si>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</si>
  <si>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</si>
  <si>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</si>
  <si>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</si>
  <si>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</si>
  <si>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</si>
  <si>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</si>
  <si>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</si>
  <si>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</si>
  <si>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</si>
  <si>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</si>
  <si>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</si>
  <si>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</si>
  <si>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</si>
  <si>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</si>
  <si>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</si>
  <si>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</si>
  <si>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</si>
  <si>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</si>
  <si>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</si>
  <si>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</si>
  <si>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</si>
  <si>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</si>
  <si>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</si>
  <si>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</si>
  <si>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</si>
  <si>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</si>
  <si>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</si>
  <si>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</si>
  <si>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</si>
  <si>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</si>
  <si>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</si>
  <si>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</si>
  <si>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</si>
  <si>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</si>
  <si>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</si>
  <si>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</si>
  <si>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</si>
  <si>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</si>
  <si>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</si>
  <si>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</si>
  <si>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</si>
  <si>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</si>
  <si>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</si>
  <si>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</si>
  <si>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</si>
  <si>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</si>
  <si>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</si>
  <si>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</si>
  <si>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</si>
  <si>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</si>
  <si>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</si>
  <si>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</si>
  <si>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</si>
  <si>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</si>
  <si>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</si>
  <si>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</si>
  <si>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</si>
  <si>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</si>
  <si>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</si>
  <si>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</si>
  <si>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</si>
  <si>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</si>
  <si>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</si>
  <si>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</si>
  <si>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</si>
  <si>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</si>
  <si>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</si>
  <si>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</si>
  <si>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</si>
  <si>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</si>
  <si>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</si>
  <si>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</si>
  <si>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</si>
  <si>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</si>
  <si>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</si>
  <si>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</si>
  <si>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</si>
  <si>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</si>
  <si>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</si>
  <si>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</si>
  <si>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</si>
  <si>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</si>
  <si>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</si>
  <si>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</si>
  <si>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</si>
  <si>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</si>
  <si>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</si>
  <si>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</si>
  <si>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</si>
  <si>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</si>
  <si>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</si>
  <si>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</si>
  <si>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</si>
  <si>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</si>
  <si>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</si>
  <si>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</si>
  <si>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</si>
  <si>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</si>
  <si>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</si>
  <si>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</si>
  <si>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</si>
  <si>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</si>
  <si>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</si>
  <si>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</si>
  <si>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</si>
  <si>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</si>
  <si>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</si>
  <si>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</si>
  <si>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</si>
  <si>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</si>
  <si>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</si>
  <si>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</si>
  <si>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</si>
  <si>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</si>
  <si>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</si>
  <si>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</si>
  <si>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</si>
  <si>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</si>
  <si>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</si>
  <si>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</si>
  <si>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</si>
  <si>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</si>
  <si>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</si>
  <si>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</si>
  <si>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</si>
  <si>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</si>
  <si>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</si>
  <si>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</si>
  <si>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</si>
  <si>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</si>
  <si>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</si>
  <si>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</si>
  <si>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</si>
  <si>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</si>
  <si>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</si>
  <si>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</si>
  <si>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</si>
  <si>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</si>
  <si>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</si>
  <si>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</si>
  <si>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</si>
  <si>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</si>
  <si>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</si>
  <si>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</si>
  <si>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</si>
  <si>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</si>
  <si>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</si>
  <si>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</si>
  <si>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</si>
  <si>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</si>
  <si>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</si>
  <si>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</si>
  <si>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</si>
  <si>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</si>
  <si>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</si>
  <si>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</si>
  <si>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</si>
  <si>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</si>
  <si>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</si>
  <si>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</si>
  <si>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</si>
  <si>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</si>
  <si>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</si>
  <si>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</si>
  <si>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</si>
  <si>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</si>
  <si>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</si>
  <si>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</si>
  <si>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</si>
  <si>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</si>
  <si>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</si>
  <si>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</si>
  <si>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</si>
  <si>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</si>
  <si>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</si>
  <si>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</si>
  <si>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</si>
  <si>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</si>
  <si>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</si>
  <si>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</si>
  <si>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</si>
  <si>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</si>
  <si>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</si>
  <si>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</si>
  <si>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</si>
  <si>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</si>
  <si>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</si>
  <si>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</si>
  <si>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</si>
  <si>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</si>
  <si>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</si>
  <si>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</si>
  <si>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</si>
  <si>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</si>
  <si>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</si>
  <si>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</si>
  <si>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</si>
  <si>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</si>
  <si>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</si>
  <si>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</si>
  <si>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</si>
  <si>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</si>
  <si>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</si>
  <si>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</si>
  <si>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</si>
  <si>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</si>
  <si>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</si>
  <si>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</si>
  <si>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</si>
  <si>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</si>
  <si>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</si>
  <si>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</si>
  <si>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</si>
  <si>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</si>
  <si>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</si>
  <si>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</si>
  <si>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</si>
  <si>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</si>
  <si>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</si>
  <si>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</si>
  <si>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</si>
  <si>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</si>
  <si>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</si>
  <si>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</si>
  <si>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</si>
  <si>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</si>
  <si>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</si>
  <si>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</si>
  <si>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</si>
  <si>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</si>
  <si>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</si>
  <si>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</si>
  <si>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</si>
  <si>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</si>
  <si>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</si>
  <si>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</si>
  <si>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</si>
  <si>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</si>
  <si>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</si>
  <si>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</si>
  <si>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</si>
  <si>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</si>
  <si>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</si>
  <si>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</si>
  <si>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</si>
  <si>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</si>
  <si>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</si>
  <si>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</si>
  <si>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</si>
  <si>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</si>
  <si>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</si>
  <si>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</si>
  <si>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</si>
  <si>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</si>
  <si>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</si>
  <si>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</si>
  <si>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</si>
  <si>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</si>
  <si>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</si>
  <si>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</si>
  <si>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</si>
  <si>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</si>
  <si>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</si>
  <si>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</si>
  <si>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</si>
  <si>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</si>
  <si>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</si>
  <si>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</si>
  <si>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</si>
  <si>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</si>
  <si>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</si>
  <si>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</si>
  <si>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</si>
  <si>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</si>
  <si>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</si>
  <si>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</si>
  <si>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</si>
  <si>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</si>
  <si>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</si>
  <si>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</si>
  <si>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</si>
  <si>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</si>
  <si>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</si>
  <si>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</si>
  <si>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</si>
  <si>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</si>
  <si>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</si>
  <si>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</si>
  <si>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</si>
  <si>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</si>
  <si>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</si>
  <si>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</si>
  <si>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</si>
  <si>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</si>
  <si>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</si>
  <si>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</si>
  <si>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</si>
  <si>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</si>
  <si>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</si>
  <si>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</si>
  <si>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</si>
  <si>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</si>
  <si>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</si>
  <si>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</si>
  <si>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</si>
  <si>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</si>
  <si>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</si>
  <si>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</si>
  <si>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</si>
  <si>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</si>
  <si>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</si>
  <si>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</si>
  <si>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</si>
  <si>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</si>
  <si>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</si>
  <si>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</si>
  <si>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</si>
  <si>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</si>
  <si>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</si>
  <si>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</si>
  <si>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</si>
  <si>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</si>
  <si>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</si>
  <si>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</si>
  <si>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</si>
  <si>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</si>
  <si>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</si>
  <si>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</si>
  <si>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</si>
  <si>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</si>
  <si>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</si>
  <si>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</si>
  <si>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</si>
  <si>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</si>
  <si>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</si>
  <si>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</si>
  <si>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</si>
  <si>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</si>
  <si>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</si>
  <si>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</si>
  <si>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</si>
  <si>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</si>
  <si>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</si>
  <si>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</si>
  <si>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</si>
  <si>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</si>
  <si>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</si>
  <si>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</si>
  <si>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</si>
  <si>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</si>
  <si>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</si>
  <si>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</si>
  <si>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</si>
  <si>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</si>
  <si>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</si>
  <si>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</si>
  <si>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</si>
  <si>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</si>
  <si>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</si>
  <si>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</si>
  <si>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</si>
  <si>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</si>
  <si>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</si>
  <si>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</si>
  <si>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</si>
  <si>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</si>
  <si>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</si>
  <si>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</si>
  <si>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</si>
  <si>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</si>
  <si>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</si>
  <si>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</si>
  <si>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</si>
  <si>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</si>
  <si>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</si>
  <si>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</si>
  <si>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</si>
  <si>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</si>
  <si>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</si>
  <si>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</si>
  <si>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</si>
  <si>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</si>
  <si>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</si>
  <si>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</si>
  <si>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</si>
  <si>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</si>
  <si>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</si>
  <si>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</si>
  <si>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</si>
  <si>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</si>
  <si>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</si>
  <si>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</si>
  <si>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</si>
  <si>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</si>
  <si>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</si>
  <si>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</si>
  <si>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</si>
  <si>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</si>
  <si>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</si>
  <si>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</si>
  <si>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</si>
  <si>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</si>
  <si>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</si>
  <si>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</si>
  <si>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</si>
  <si>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</si>
  <si>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</si>
  <si>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</si>
  <si>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</si>
  <si>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</si>
  <si>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</si>
  <si>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</si>
  <si>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</si>
  <si>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</si>
  <si>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</si>
  <si>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</si>
  <si>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</si>
  <si>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</si>
  <si>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</si>
  <si>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</si>
  <si>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</si>
  <si>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</si>
  <si>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</si>
  <si>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</si>
  <si>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</si>
  <si>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</si>
  <si>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</si>
  <si>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</si>
  <si>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</si>
  <si>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</si>
  <si>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</si>
  <si>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</si>
  <si>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</si>
  <si>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</si>
  <si>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</si>
  <si>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</si>
  <si>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</si>
  <si>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</si>
  <si>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</si>
  <si>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</si>
  <si>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</si>
  <si>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</si>
  <si>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</si>
  <si>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</si>
  <si>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</si>
  <si>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</si>
  <si>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</si>
  <si>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</si>
  <si>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</si>
  <si>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</si>
  <si>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</si>
  <si>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</si>
  <si>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</si>
  <si>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</si>
  <si>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</si>
  <si>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</si>
  <si>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</si>
  <si>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</si>
  <si>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</si>
  <si>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</si>
  <si>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</si>
  <si>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</si>
  <si>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</si>
  <si>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</si>
  <si>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</si>
  <si>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</si>
  <si>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</si>
  <si>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</si>
  <si>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</si>
  <si>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</si>
  <si>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</si>
  <si>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</si>
  <si>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</si>
  <si>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</si>
  <si>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</si>
  <si>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</si>
  <si>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</si>
  <si>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</si>
  <si>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</si>
  <si>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</si>
  <si>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</si>
  <si>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</si>
  <si>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</si>
  <si>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</si>
  <si>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</si>
  <si>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</si>
  <si>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</si>
  <si>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</si>
  <si>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</si>
  <si>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</si>
  <si>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</si>
  <si>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</si>
  <si>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</si>
  <si>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</si>
  <si>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</si>
  <si>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</si>
  <si>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</si>
  <si>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</si>
  <si>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</si>
  <si>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</si>
  <si>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</si>
  <si>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</si>
  <si>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</si>
  <si>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</si>
  <si>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</si>
  <si>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</si>
  <si>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</si>
  <si>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</si>
  <si>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</si>
  <si>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</si>
  <si>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</si>
  <si>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</si>
  <si>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</si>
  <si>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</si>
  <si>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</si>
  <si>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</si>
  <si>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</si>
  <si>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</si>
  <si>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</si>
  <si>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</si>
  <si>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</si>
  <si>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</si>
  <si>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</si>
  <si>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</si>
  <si>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</si>
  <si>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</si>
  <si>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</si>
  <si>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</si>
  <si>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</si>
  <si>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</si>
  <si>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</si>
  <si>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</si>
  <si>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</si>
  <si>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</si>
  <si>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</si>
  <si>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</si>
  <si>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</si>
  <si>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</si>
  <si>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</si>
  <si>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</si>
  <si>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</si>
  <si>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</si>
  <si>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</si>
  <si>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</si>
  <si>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</si>
  <si>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</si>
  <si>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</si>
  <si>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</si>
  <si>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</si>
  <si>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</si>
  <si>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</si>
  <si>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</si>
  <si>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</si>
  <si>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</si>
  <si>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</si>
  <si>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</si>
  <si>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</si>
  <si>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</si>
  <si>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</si>
  <si>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</si>
  <si>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</si>
  <si>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</si>
  <si>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</si>
  <si>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</si>
  <si>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</si>
  <si>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</si>
  <si>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</si>
  <si>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</si>
  <si>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</si>
  <si>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</si>
  <si>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</si>
  <si>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</si>
  <si>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</si>
  <si>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</si>
  <si>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</si>
  <si>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</si>
  <si>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</si>
  <si>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</si>
  <si>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</si>
  <si>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</si>
  <si>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</si>
  <si>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</si>
  <si>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</si>
  <si>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</si>
  <si>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</si>
  <si>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</si>
  <si>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</si>
  <si>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</si>
  <si>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</si>
  <si>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</si>
  <si>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</si>
  <si>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</si>
  <si>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</si>
  <si>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</si>
  <si>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</si>
  <si>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</si>
  <si>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</si>
  <si>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</si>
  <si>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</si>
  <si>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</si>
  <si>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</si>
  <si>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</si>
  <si>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</si>
  <si>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</si>
  <si>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</si>
  <si>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</si>
  <si>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</si>
  <si>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</si>
  <si>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</si>
  <si>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</si>
  <si>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</si>
  <si>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</si>
  <si>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</si>
  <si>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</si>
  <si>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</si>
  <si>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</si>
  <si>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</si>
  <si>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</si>
  <si>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</si>
  <si>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</si>
  <si>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</si>
  <si>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</si>
  <si>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</si>
  <si>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</si>
  <si>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</si>
  <si>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</si>
  <si>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</si>
  <si>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</si>
  <si>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</si>
  <si>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</si>
  <si>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</si>
  <si>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</si>
  <si>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</si>
  <si>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</si>
  <si>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</si>
  <si>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</si>
  <si>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</si>
  <si>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</si>
  <si>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</si>
  <si>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</si>
  <si>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</si>
  <si>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</si>
  <si>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</si>
  <si>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</si>
  <si>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</si>
  <si>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</si>
  <si>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</si>
  <si>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</si>
  <si>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</si>
  <si>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</si>
  <si>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</si>
  <si>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</si>
  <si>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</si>
  <si>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</si>
  <si>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</si>
  <si>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</si>
  <si>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</si>
  <si>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</si>
  <si>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</si>
  <si>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</si>
  <si>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</si>
  <si>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</si>
  <si>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</si>
  <si>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</si>
  <si>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</si>
  <si>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</si>
  <si>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</si>
  <si>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</si>
  <si>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</si>
  <si>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</si>
  <si>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</si>
  <si>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</si>
  <si>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</si>
  <si>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</si>
  <si>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</si>
  <si>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</si>
  <si>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</si>
  <si>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</si>
  <si>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</si>
  <si>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</si>
  <si>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</si>
  <si>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</si>
  <si>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</si>
  <si>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</si>
  <si>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</si>
  <si>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</si>
  <si>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</si>
  <si>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</si>
  <si>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</si>
  <si>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</si>
  <si>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</si>
  <si>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</si>
  <si>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</si>
  <si>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</si>
  <si>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</si>
  <si>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</si>
  <si>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</si>
  <si>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</si>
  <si>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</si>
  <si>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</si>
  <si>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</si>
  <si>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</si>
  <si>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</si>
  <si>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</si>
  <si>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</si>
  <si>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</si>
  <si>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</si>
  <si>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</si>
  <si>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</si>
  <si>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</si>
  <si>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</si>
  <si>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</si>
  <si>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</si>
  <si>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</si>
  <si>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</si>
  <si>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</si>
  <si>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</si>
  <si>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</si>
  <si>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</si>
  <si>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</si>
  <si>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</si>
  <si>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</si>
  <si>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</si>
  <si>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</si>
  <si>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</si>
  <si>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</si>
  <si>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</si>
  <si>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</si>
  <si>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</si>
  <si>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</si>
  <si>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</si>
  <si>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</si>
  <si>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</si>
  <si>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</si>
  <si>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</si>
  <si>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</si>
  <si>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</si>
  <si>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</si>
  <si>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</si>
  <si>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</si>
  <si>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</si>
  <si>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</si>
  <si>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</si>
  <si>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</si>
  <si>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</si>
  <si>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</si>
  <si>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</si>
  <si>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</si>
  <si>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</si>
  <si>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</si>
  <si>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</si>
  <si>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</si>
  <si>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</si>
  <si>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</si>
  <si>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</si>
  <si>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</si>
  <si>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</si>
  <si>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</si>
  <si>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</si>
  <si>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</si>
  <si>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</si>
  <si>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</si>
  <si>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</si>
  <si>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</si>
  <si>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</si>
  <si>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</si>
  <si>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</si>
  <si>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</si>
  <si>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</si>
  <si>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</si>
  <si>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</si>
  <si>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</si>
  <si>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</si>
  <si>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</si>
  <si>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</si>
  <si>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</si>
  <si>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</si>
  <si>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</si>
  <si>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</si>
  <si>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</si>
  <si>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</si>
  <si>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</si>
  <si>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</si>
  <si>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</si>
  <si>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</si>
  <si>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</si>
  <si>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</si>
  <si>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</si>
  <si>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</si>
  <si>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</si>
  <si>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</si>
  <si>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</si>
  <si>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</si>
  <si>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</si>
  <si>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</si>
  <si>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</si>
  <si>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</si>
  <si>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</si>
  <si>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</si>
  <si>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</si>
  <si>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</si>
  <si>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</si>
  <si>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</si>
  <si>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</si>
  <si>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</si>
  <si>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</si>
  <si>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</si>
  <si>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</si>
  <si>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</si>
  <si>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</si>
  <si>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</si>
  <si>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</si>
  <si>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</si>
  <si>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</si>
  <si>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</si>
  <si>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</si>
  <si>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</si>
  <si>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</si>
  <si>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</si>
  <si>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</si>
  <si>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</si>
  <si>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</si>
  <si>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</si>
  <si>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</si>
  <si>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</si>
  <si>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</si>
  <si>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</si>
  <si>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</si>
  <si>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</si>
  <si>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</si>
  <si>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</si>
  <si>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</si>
  <si>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</si>
  <si>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</si>
  <si>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</si>
  <si>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</si>
  <si>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</si>
  <si>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</si>
  <si>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</si>
  <si>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</si>
  <si>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</si>
  <si>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</si>
  <si>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</si>
  <si>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</si>
  <si>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</si>
  <si>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</si>
  <si>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</si>
  <si>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</si>
  <si>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</si>
  <si>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</si>
  <si>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</si>
  <si>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</si>
  <si>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</si>
  <si>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</si>
  <si>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</si>
  <si>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</si>
  <si>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</si>
  <si>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</si>
  <si>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</si>
  <si>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</si>
  <si>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</si>
  <si>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</si>
  <si>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</si>
  <si>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</si>
  <si>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</si>
  <si>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</si>
  <si>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</si>
  <si>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</si>
  <si>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</si>
  <si>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</si>
  <si>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</si>
  <si>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</si>
  <si>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</si>
  <si>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</si>
  <si>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</si>
  <si>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</si>
  <si>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</si>
  <si>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</si>
  <si>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</si>
  <si>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</si>
  <si>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</si>
  <si>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</si>
  <si>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</si>
  <si>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</si>
  <si>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</si>
  <si>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</si>
  <si>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</si>
  <si>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</si>
  <si>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</si>
  <si>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</si>
  <si>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</si>
  <si>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</si>
  <si>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</si>
  <si>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</si>
  <si>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</si>
  <si>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</si>
  <si>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</si>
  <si>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</si>
  <si>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</si>
  <si>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</si>
  <si>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</si>
  <si>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</si>
  <si>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</si>
  <si>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</si>
  <si>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</si>
  <si>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</si>
  <si>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</si>
  <si>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</si>
  <si>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</si>
  <si>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</si>
  <si>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</si>
  <si>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</si>
  <si>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</si>
  <si>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</si>
  <si>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</si>
  <si>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</si>
  <si>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</si>
  <si>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</si>
  <si>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</si>
  <si>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</si>
  <si>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</si>
  <si>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</si>
  <si>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</si>
  <si>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</si>
  <si>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</si>
  <si>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</si>
  <si>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</si>
  <si>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</si>
  <si>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</si>
  <si>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</si>
  <si>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</si>
  <si>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</si>
  <si>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</si>
  <si>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</si>
  <si>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</si>
  <si>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</si>
  <si>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</si>
  <si>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</si>
  <si>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</si>
  <si>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</si>
  <si>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</si>
  <si>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</si>
  <si>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</si>
  <si>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</si>
  <si>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</si>
  <si>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</si>
  <si>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</si>
  <si>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</si>
  <si>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</si>
  <si>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</si>
  <si>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</si>
  <si>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</si>
  <si>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</si>
  <si>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</si>
  <si>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</si>
  <si>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</si>
  <si>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</si>
  <si>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</si>
  <si>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</si>
  <si>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</si>
  <si>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</si>
  <si>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</si>
  <si>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</si>
  <si>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</si>
  <si>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</si>
  <si>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</si>
  <si>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</si>
  <si>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</si>
  <si>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</si>
  <si>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</si>
  <si>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</si>
  <si>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</si>
  <si>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</si>
  <si>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</si>
  <si>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</si>
  <si>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</si>
  <si>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</si>
  <si>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</si>
  <si>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</si>
  <si>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</si>
  <si>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</si>
  <si>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</si>
  <si>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</si>
  <si>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</si>
  <si>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</si>
  <si>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</si>
  <si>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</si>
  <si>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</si>
  <si>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</si>
  <si>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</si>
  <si>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</si>
  <si>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</si>
  <si>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</si>
  <si>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</si>
  <si>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</si>
  <si>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</si>
  <si>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</si>
  <si>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</si>
  <si>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</si>
  <si>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</si>
  <si>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</si>
  <si>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</si>
  <si>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</si>
  <si>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</si>
  <si>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</si>
  <si>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</si>
  <si>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</si>
  <si>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</si>
  <si>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</si>
  <si>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</si>
  <si>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</si>
  <si>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</si>
  <si>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</si>
  <si>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</si>
  <si>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</si>
  <si>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</si>
  <si>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</si>
  <si>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</si>
  <si>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</si>
  <si>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</si>
  <si>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</si>
  <si>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</si>
  <si>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</si>
  <si>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</si>
  <si>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</si>
  <si>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</si>
  <si>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</si>
  <si>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</si>
  <si>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</si>
  <si>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</si>
  <si>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</si>
  <si>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</si>
  <si>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</si>
  <si>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</si>
  <si>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</si>
  <si>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</si>
  <si>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</si>
  <si>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</si>
  <si>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</si>
  <si>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</si>
  <si>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</si>
  <si>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</si>
  <si>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</si>
  <si>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</si>
  <si>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</si>
  <si>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</si>
  <si>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</si>
  <si>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</si>
  <si>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</si>
  <si>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</si>
  <si>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</si>
  <si>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</si>
  <si>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</si>
  <si>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</si>
  <si>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</si>
  <si>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</si>
  <si>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</si>
  <si>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</si>
  <si>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</si>
  <si>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</si>
  <si>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</si>
  <si>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</si>
  <si>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</si>
  <si>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</si>
  <si>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</si>
  <si>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</si>
  <si>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</si>
  <si>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</si>
  <si>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</si>
  <si>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</si>
  <si>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</si>
  <si>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</si>
  <si>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</si>
  <si>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</si>
  <si>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</si>
  <si>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</si>
  <si>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</si>
  <si>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</si>
  <si>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</si>
  <si>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</si>
  <si>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</si>
  <si>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</si>
  <si>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</si>
  <si>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</si>
  <si>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</si>
  <si>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</si>
  <si>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</si>
  <si>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</si>
  <si>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</si>
  <si>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</si>
  <si>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</si>
  <si>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</si>
  <si>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</si>
  <si>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</si>
  <si>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</si>
  <si>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</si>
  <si>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</si>
  <si>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</si>
  <si>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</si>
  <si>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</si>
  <si>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</si>
  <si>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</si>
  <si>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</si>
  <si>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</si>
  <si>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</si>
  <si>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</si>
  <si>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</si>
  <si>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</si>
  <si>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</si>
  <si>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</si>
  <si>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</si>
  <si>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</si>
  <si>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</si>
  <si>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</si>
  <si>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</si>
  <si>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</si>
  <si>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</si>
  <si>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</si>
  <si>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</si>
  <si>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</si>
  <si>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</si>
  <si>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</si>
  <si>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</si>
  <si>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</si>
  <si>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</si>
  <si>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</si>
  <si>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</si>
  <si>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</si>
  <si>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</si>
  <si>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</si>
  <si>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</si>
  <si>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</si>
  <si>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</si>
  <si>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</si>
  <si>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</si>
  <si>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</si>
  <si>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</si>
  <si>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</si>
  <si>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</si>
  <si>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</si>
  <si>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</si>
  <si>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</si>
  <si>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</si>
  <si>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</si>
  <si>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</si>
  <si>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</si>
  <si>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</si>
  <si>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</si>
  <si>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</si>
  <si>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</si>
  <si>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</si>
  <si>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</si>
  <si>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</si>
  <si>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</si>
  <si>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</si>
  <si>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</si>
  <si>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</si>
  <si>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</si>
  <si>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</si>
  <si>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</si>
  <si>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</si>
  <si>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</si>
  <si>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</si>
  <si>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</si>
  <si>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</si>
  <si>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</si>
  <si>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</si>
  <si>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</si>
  <si>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</si>
  <si>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</si>
  <si>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</si>
  <si>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</si>
  <si>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</si>
  <si>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</si>
  <si>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</si>
  <si>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</si>
  <si>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</si>
  <si>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</si>
  <si>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</si>
  <si>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</si>
  <si>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</si>
  <si>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</si>
  <si>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</si>
  <si>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</si>
  <si>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</si>
  <si>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</si>
  <si>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</si>
  <si>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</si>
  <si>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</si>
  <si>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</si>
  <si>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</si>
  <si>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</si>
  <si>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</si>
  <si>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</si>
  <si>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</si>
  <si>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</si>
  <si>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</si>
  <si>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</si>
  <si>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</si>
  <si>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</si>
  <si>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</si>
  <si>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</si>
  <si>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</si>
  <si>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</si>
  <si>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</si>
  <si>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</si>
  <si>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</si>
  <si>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</si>
  <si>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</si>
  <si>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</si>
  <si>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</si>
  <si>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</si>
  <si>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</si>
  <si>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</si>
  <si>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</si>
  <si>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</si>
  <si>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</si>
  <si>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</si>
  <si>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</si>
  <si>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</si>
  <si>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</si>
  <si>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</si>
  <si>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</si>
  <si>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</si>
  <si>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</si>
  <si>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</si>
  <si>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</si>
  <si>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</si>
  <si>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</si>
  <si>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</si>
  <si>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</si>
  <si>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</si>
  <si>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</si>
  <si>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</si>
  <si>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</si>
  <si>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</si>
  <si>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</si>
  <si>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</si>
  <si>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</si>
  <si>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</si>
  <si>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</si>
  <si>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</si>
  <si>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</si>
  <si>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</si>
  <si>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</si>
  <si>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</si>
  <si>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</si>
  <si>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</si>
  <si>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</si>
  <si>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</si>
  <si>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</si>
  <si>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</si>
  <si>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</si>
  <si>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</si>
  <si>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</si>
  <si>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</si>
  <si>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</si>
  <si>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</si>
  <si>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</si>
  <si>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</si>
  <si>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</si>
  <si>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</si>
  <si>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</si>
  <si>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</si>
  <si>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</si>
  <si>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</si>
  <si>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</si>
  <si>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</si>
  <si>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</si>
  <si>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</si>
  <si>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</si>
  <si>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</si>
  <si>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</si>
  <si>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</si>
  <si>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</si>
  <si>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</si>
  <si>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</si>
  <si>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</si>
  <si>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</si>
  <si>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</si>
  <si>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</si>
  <si>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</si>
  <si>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</si>
  <si>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</si>
  <si>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</si>
  <si>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</si>
  <si>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</si>
  <si>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</si>
  <si>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</si>
  <si>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</si>
  <si>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</si>
  <si>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</si>
  <si>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</si>
  <si>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</si>
  <si>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</si>
  <si>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</si>
  <si>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</si>
  <si>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</si>
  <si>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</si>
  <si>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</si>
  <si>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</si>
  <si>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</si>
  <si>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</si>
  <si>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</si>
  <si>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</si>
  <si>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</si>
  <si>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</si>
  <si>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</si>
  <si>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</si>
  <si>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</si>
  <si>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</si>
  <si>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</si>
  <si>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</si>
  <si>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</si>
  <si>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</si>
  <si>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</si>
  <si>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</si>
  <si>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</si>
  <si>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</si>
  <si>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</si>
  <si>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</si>
  <si>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</si>
  <si>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</si>
  <si>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</si>
  <si>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</si>
  <si>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</si>
  <si>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</si>
  <si>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</si>
  <si>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</si>
  <si>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</si>
  <si>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</si>
  <si>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</si>
  <si>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</si>
  <si>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</si>
  <si>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</si>
  <si>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</si>
  <si>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</si>
  <si>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</si>
  <si>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</si>
  <si>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</si>
  <si>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</si>
  <si>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</si>
  <si>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</si>
  <si>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</si>
  <si>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</si>
  <si>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</si>
  <si>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</si>
  <si>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</si>
  <si>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</si>
  <si>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</si>
  <si>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</si>
  <si>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</si>
  <si>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</si>
  <si>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</si>
  <si>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</si>
  <si>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</si>
  <si>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</si>
  <si>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</si>
  <si>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</si>
  <si>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</si>
  <si>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</si>
  <si>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</si>
  <si>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</si>
  <si>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</si>
  <si>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</si>
  <si>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</si>
  <si>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</si>
  <si>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</si>
  <si>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</si>
  <si>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</si>
  <si>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</si>
  <si>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</si>
  <si>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</si>
  <si>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</si>
  <si>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</si>
  <si>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</si>
  <si>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</si>
  <si>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</si>
  <si>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</si>
  <si>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</si>
  <si>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</si>
  <si>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</si>
  <si>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</si>
  <si>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</si>
  <si>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</si>
  <si>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</si>
  <si>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</si>
  <si>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</si>
  <si>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</si>
  <si>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</si>
  <si>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</si>
  <si>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</si>
  <si>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</si>
  <si>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</si>
  <si>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</si>
  <si>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</si>
  <si>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</si>
  <si>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</si>
  <si>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</si>
  <si>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</si>
  <si>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</si>
  <si>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</si>
  <si>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</si>
  <si>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</si>
  <si>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</si>
  <si>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</si>
  <si>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</si>
  <si>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</si>
  <si>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</si>
  <si>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</si>
  <si>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</si>
  <si>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</si>
  <si>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</si>
  <si>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</si>
  <si>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</si>
  <si>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</si>
  <si>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</si>
  <si>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</si>
  <si>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</si>
  <si>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</si>
  <si>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</si>
  <si>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</si>
  <si>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</si>
  <si>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</si>
  <si>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</si>
  <si>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</si>
  <si>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</si>
  <si>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</si>
  <si>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</si>
  <si>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</si>
  <si>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</si>
  <si>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</si>
  <si>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</si>
  <si>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</si>
  <si>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</si>
  <si>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</si>
  <si>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</si>
  <si>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</si>
  <si>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</si>
  <si>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</si>
  <si>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</si>
  <si>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</si>
  <si>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</si>
  <si>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</si>
  <si>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</si>
  <si>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</si>
  <si>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</si>
  <si>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</si>
  <si>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</si>
  <si>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</si>
  <si>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</si>
  <si>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</si>
  <si>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</si>
  <si>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</si>
  <si>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</si>
  <si>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</si>
  <si>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</si>
  <si>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</si>
  <si>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</si>
  <si>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</si>
  <si>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</si>
  <si>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</si>
  <si>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</si>
  <si>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</si>
  <si>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</si>
  <si>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</si>
  <si>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</si>
  <si>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</si>
  <si>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</si>
  <si>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</si>
  <si>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</si>
  <si>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</si>
  <si>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</si>
  <si>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</si>
  <si>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</si>
  <si>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</si>
  <si>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</si>
  <si>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</si>
  <si>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</si>
  <si>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</si>
  <si>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</si>
  <si>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</si>
  <si>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</si>
  <si>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</si>
  <si>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</si>
  <si>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</si>
  <si>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</si>
  <si>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</si>
  <si>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</si>
  <si>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</si>
  <si>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</si>
  <si>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</si>
  <si>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</si>
  <si>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</si>
  <si>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</si>
  <si>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</si>
  <si>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</si>
  <si>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</si>
  <si>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</si>
  <si>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</si>
  <si>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</si>
  <si>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</si>
  <si>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</si>
  <si>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</si>
  <si>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</si>
  <si>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</si>
  <si>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</si>
  <si>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</si>
  <si>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</si>
  <si>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</si>
  <si>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</si>
  <si>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</si>
  <si>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</si>
  <si>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</si>
  <si>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</si>
  <si>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</si>
  <si>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</si>
  <si>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</si>
  <si>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</si>
  <si>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</si>
  <si>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</si>
  <si>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</si>
  <si>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</si>
  <si>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</si>
  <si>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</si>
  <si>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</si>
  <si>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</si>
  <si>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</si>
  <si>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</si>
  <si>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</si>
  <si>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</si>
  <si>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</si>
  <si>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</si>
  <si>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</si>
  <si>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</si>
  <si>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</si>
  <si>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</si>
  <si>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</si>
  <si>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</si>
  <si>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</si>
  <si>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</si>
  <si>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</si>
  <si>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</si>
  <si>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</si>
  <si>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</si>
  <si>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</si>
  <si>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</si>
  <si>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</si>
  <si>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</si>
  <si>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</si>
  <si>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</si>
  <si>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</si>
  <si>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</si>
  <si>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</si>
  <si>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</si>
  <si>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</si>
  <si>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</si>
  <si>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</si>
  <si>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</si>
  <si>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</si>
  <si>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</si>
  <si>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</si>
  <si>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</si>
  <si>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</si>
  <si>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</si>
  <si>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</si>
  <si>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</si>
  <si>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</si>
  <si>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</si>
  <si>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</si>
  <si>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</si>
  <si>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</si>
  <si>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</si>
  <si>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</si>
  <si>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</si>
  <si>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</si>
  <si>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</si>
  <si>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</si>
  <si>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</si>
  <si>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</si>
  <si>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</si>
  <si>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</si>
  <si>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</si>
  <si>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</si>
  <si>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</si>
  <si>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</si>
  <si>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</si>
  <si>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</si>
  <si>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</si>
  <si>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</si>
  <si>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</si>
  <si>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</si>
  <si>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</si>
  <si>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</si>
  <si>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</si>
  <si>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</si>
  <si>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</si>
  <si>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</si>
  <si>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</si>
  <si>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</si>
  <si>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</si>
  <si>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</si>
  <si>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</si>
  <si>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</si>
  <si>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</si>
  <si>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</si>
  <si>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</si>
  <si>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</si>
  <si>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</si>
  <si>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</si>
  <si>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</si>
  <si>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</si>
  <si>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</si>
  <si>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</si>
  <si>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</si>
  <si>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</si>
  <si>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</si>
  <si>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</si>
  <si>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</si>
  <si>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</si>
  <si>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</si>
  <si>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</si>
  <si>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</si>
  <si>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</si>
  <si>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</si>
  <si>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</si>
  <si>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</si>
  <si>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</si>
  <si>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</si>
  <si>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</si>
  <si>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</si>
  <si>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</si>
  <si>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</si>
  <si>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</si>
  <si>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</si>
  <si>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</si>
  <si>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</si>
  <si>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</si>
  <si>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</si>
  <si>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</si>
  <si>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</si>
  <si>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</si>
  <si>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</si>
  <si>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</si>
  <si>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</si>
  <si>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</si>
  <si>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</si>
  <si>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</si>
  <si>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</si>
  <si>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</si>
  <si>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</si>
  <si>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</si>
  <si>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</si>
  <si>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</si>
  <si>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</si>
  <si>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</si>
  <si>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</si>
  <si>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</si>
  <si>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</si>
  <si>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</si>
  <si>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</si>
  <si>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</si>
  <si>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</si>
  <si>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</si>
  <si>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</si>
  <si>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</si>
  <si>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</si>
  <si>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</si>
  <si>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</si>
  <si>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</si>
  <si>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</si>
  <si>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</si>
  <si>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</si>
  <si>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</si>
  <si>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</si>
  <si>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</si>
  <si>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</si>
  <si>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</si>
  <si>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</si>
  <si>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</si>
  <si>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</si>
  <si>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</si>
  <si>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</si>
  <si>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</si>
  <si>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</si>
  <si>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</si>
  <si>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</si>
  <si>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</si>
  <si>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</si>
  <si>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</si>
  <si>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</si>
  <si>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</si>
  <si>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</si>
  <si>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</si>
  <si>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</si>
  <si>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</si>
  <si>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</si>
  <si>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</si>
  <si>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</si>
  <si>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</si>
  <si>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</si>
  <si>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</si>
  <si>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</si>
  <si>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</si>
  <si>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</si>
  <si>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</si>
  <si>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</si>
  <si>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</si>
  <si>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</si>
  <si>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</si>
  <si>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</si>
  <si>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</si>
  <si>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</si>
  <si>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</si>
  <si>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</si>
  <si>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</si>
  <si>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</si>
  <si>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</si>
  <si>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</si>
  <si>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</si>
  <si>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</si>
  <si>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</si>
  <si>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</si>
  <si>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</si>
  <si>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</si>
  <si>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</si>
  <si>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</si>
  <si>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</si>
  <si>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</si>
  <si>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</si>
  <si>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</si>
  <si>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</si>
  <si>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</si>
  <si>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</si>
  <si>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</si>
  <si>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</si>
  <si>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</si>
  <si>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</si>
  <si>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</si>
  <si>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</si>
  <si>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</si>
  <si>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</si>
  <si>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</si>
  <si>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</si>
  <si>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</si>
  <si>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</si>
  <si>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</si>
  <si>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</si>
  <si>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</si>
  <si>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</si>
  <si>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</si>
  <si>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</si>
  <si>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</si>
  <si>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</si>
  <si>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</si>
  <si>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</si>
  <si>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</si>
  <si>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</si>
  <si>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</si>
  <si>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</si>
  <si>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</si>
  <si>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</si>
  <si>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</si>
  <si>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</si>
  <si>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</si>
  <si>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</si>
  <si>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</si>
  <si>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</si>
  <si>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</si>
  <si>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</si>
  <si>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</si>
  <si>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</si>
  <si>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</si>
  <si>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</si>
  <si>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</si>
  <si>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</si>
  <si>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</si>
  <si>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</si>
  <si>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</si>
  <si>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</si>
  <si>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</si>
  <si>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</si>
  <si>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</si>
  <si>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</si>
  <si>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</si>
  <si>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</si>
  <si>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</si>
  <si>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</si>
  <si>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</si>
  <si>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</si>
  <si>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</si>
  <si>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</si>
  <si>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</si>
  <si>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</si>
  <si>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</si>
  <si>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</si>
  <si>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</si>
  <si>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</si>
  <si>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</si>
  <si>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</si>
  <si>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</si>
  <si>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</si>
  <si>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</si>
  <si>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</si>
  <si>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</si>
  <si>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</si>
  <si>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</si>
  <si>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</si>
  <si>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</si>
  <si>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</si>
  <si>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</si>
  <si>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</si>
  <si>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</si>
  <si>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</si>
  <si>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</si>
  <si>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</si>
  <si>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</si>
  <si>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</si>
  <si>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</si>
  <si>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</si>
  <si>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</si>
  <si>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</si>
  <si>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</si>
  <si>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</si>
  <si>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</si>
  <si>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</si>
  <si>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</si>
  <si>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</si>
  <si>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</si>
  <si>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</si>
  <si>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</si>
  <si>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</si>
  <si>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</si>
  <si>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</si>
  <si>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</si>
  <si>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</si>
  <si>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</si>
  <si>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</si>
  <si>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</si>
  <si>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</si>
  <si>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</si>
  <si>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</si>
  <si>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</si>
  <si>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</si>
  <si>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</si>
  <si>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</si>
  <si>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</si>
  <si>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</si>
  <si>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</si>
  <si>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</si>
  <si>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</si>
  <si>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</si>
  <si>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</si>
  <si>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</si>
  <si>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</si>
  <si>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</si>
  <si>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</si>
  <si>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</si>
  <si>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</si>
  <si>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</si>
  <si>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</si>
  <si>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</si>
  <si>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</si>
  <si>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</si>
  <si>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</si>
  <si>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</si>
  <si>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</si>
  <si>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</si>
  <si>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</si>
  <si>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</si>
  <si>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</si>
  <si>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</si>
  <si>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</si>
  <si>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</si>
  <si>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</si>
  <si>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</si>
  <si>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</si>
  <si>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</si>
  <si>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</si>
  <si>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</si>
  <si>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</si>
  <si>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</si>
  <si>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</si>
  <si>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</si>
  <si>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</si>
  <si>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</si>
  <si>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</si>
  <si>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</si>
  <si>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</si>
  <si>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</si>
  <si>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</si>
  <si>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</si>
  <si>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</si>
  <si>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</si>
  <si>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</si>
  <si>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</si>
  <si>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</si>
  <si>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</si>
  <si>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</si>
  <si>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</si>
  <si>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</si>
  <si>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</si>
  <si>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</si>
  <si>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</si>
  <si>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</si>
  <si>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</si>
  <si>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</si>
  <si>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</si>
  <si>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</si>
  <si>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</si>
  <si>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</si>
  <si>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</si>
  <si>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</si>
  <si>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</si>
  <si>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</si>
  <si>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</si>
  <si>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</si>
  <si>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</si>
  <si>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</si>
  <si>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</si>
  <si>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</si>
  <si>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</si>
  <si>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</si>
  <si>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</si>
  <si>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</si>
  <si>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</si>
  <si>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</si>
  <si>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</si>
  <si>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</si>
  <si>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</si>
  <si>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</si>
  <si>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</si>
  <si>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</si>
  <si>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</si>
  <si>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</si>
  <si>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</si>
  <si>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</si>
  <si>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</si>
  <si>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</si>
  <si>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</si>
  <si>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</si>
  <si>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</si>
  <si>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</si>
  <si>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</si>
  <si>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</si>
  <si>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</si>
  <si>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</si>
  <si>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</si>
  <si>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</si>
  <si>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</si>
  <si>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</si>
  <si>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</si>
  <si>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</si>
  <si>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</si>
  <si>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</si>
  <si>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</si>
  <si>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</si>
  <si>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</si>
  <si>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</si>
  <si>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</si>
  <si>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</si>
  <si>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</si>
  <si>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</si>
  <si>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</si>
  <si>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</si>
  <si>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</si>
  <si>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</si>
  <si>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</si>
  <si>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</si>
  <si>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</si>
  <si>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</si>
  <si>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</si>
  <si>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</si>
  <si>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</si>
  <si>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</si>
  <si>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</si>
  <si>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</si>
  <si>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</si>
  <si>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</si>
  <si>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</si>
  <si>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</si>
  <si>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</si>
  <si>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</si>
  <si>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</si>
  <si>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</si>
  <si>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</si>
  <si>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</si>
  <si>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</si>
  <si>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</si>
  <si>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</si>
  <si>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</si>
  <si>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</si>
  <si>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</si>
  <si>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</si>
  <si>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</si>
  <si>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</si>
  <si>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</si>
  <si>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</si>
  <si>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</si>
  <si>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</si>
  <si>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</si>
  <si>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</si>
  <si>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</si>
  <si>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</si>
  <si>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</si>
  <si>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</si>
  <si>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</si>
  <si>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</si>
  <si>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</si>
  <si>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</si>
  <si>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</si>
  <si>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</si>
  <si>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</si>
  <si>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</si>
  <si>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</si>
  <si>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</si>
  <si>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</si>
  <si>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</si>
  <si>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</si>
  <si>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</si>
  <si>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</si>
  <si>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</si>
  <si>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</si>
  <si>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</si>
  <si>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</si>
  <si>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</si>
  <si>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</si>
  <si>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</si>
  <si>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</si>
  <si>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</si>
  <si>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</si>
  <si>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</si>
  <si>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</si>
  <si>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</si>
  <si>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</si>
  <si>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</si>
  <si>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</si>
  <si>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</si>
  <si>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</si>
  <si>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</si>
  <si>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</si>
  <si>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</si>
  <si>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</si>
  <si>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</si>
  <si>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</si>
  <si>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</si>
  <si>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</si>
  <si>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</si>
  <si>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</si>
  <si>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</si>
  <si>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</si>
  <si>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</si>
  <si>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</si>
  <si>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</si>
  <si>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</si>
  <si>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</si>
  <si>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</si>
  <si>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</si>
  <si>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</si>
  <si>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</si>
  <si>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</si>
  <si>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</si>
  <si>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</si>
  <si>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</si>
  <si>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</si>
  <si>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</si>
  <si>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</si>
  <si>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</si>
  <si>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</si>
  <si>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</si>
  <si>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</si>
  <si>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</si>
  <si>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</si>
  <si>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</si>
  <si>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</si>
  <si>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</si>
  <si>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</si>
  <si>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</si>
  <si>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</si>
  <si>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</si>
  <si>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</si>
  <si>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</si>
  <si>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</si>
  <si>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</si>
  <si>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</si>
  <si>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</si>
  <si>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</si>
  <si>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</si>
  <si>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</si>
  <si>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</si>
  <si>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</si>
  <si>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</si>
  <si>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</si>
  <si>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</si>
  <si>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</si>
  <si>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</si>
  <si>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</si>
  <si>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</si>
  <si>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</si>
  <si>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</si>
  <si>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</si>
  <si>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</si>
  <si>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</si>
  <si>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</si>
  <si>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</si>
  <si>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</si>
  <si>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</si>
  <si>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</si>
  <si>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</si>
  <si>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</si>
  <si>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</si>
  <si>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</si>
  <si>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</si>
  <si>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</si>
  <si>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</si>
  <si>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</si>
  <si>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</si>
  <si>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</si>
  <si>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</si>
  <si>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</si>
  <si>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</si>
  <si>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</si>
  <si>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</si>
  <si>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</si>
  <si>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</si>
  <si>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</si>
  <si>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</si>
  <si>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</si>
  <si>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</si>
  <si>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</si>
  <si>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</si>
  <si>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</si>
  <si>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</si>
  <si>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</si>
  <si>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</si>
  <si>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</si>
  <si>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</si>
  <si>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</si>
  <si>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</si>
  <si>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</si>
  <si>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</si>
  <si>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</si>
  <si>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</si>
  <si>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</si>
  <si>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</si>
  <si>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</si>
  <si>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</si>
  <si>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</si>
  <si>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</si>
  <si>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</si>
  <si>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</si>
  <si>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</si>
  <si>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</si>
  <si>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</si>
  <si>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</si>
  <si>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</si>
  <si>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</si>
  <si>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</si>
  <si>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</si>
  <si>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</si>
  <si>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</si>
  <si>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</si>
  <si>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</si>
  <si>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</si>
  <si>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</si>
  <si>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</si>
  <si>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</si>
  <si>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</si>
  <si>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</si>
  <si>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</si>
  <si>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</si>
  <si>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</si>
  <si>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</si>
  <si>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</si>
  <si>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</si>
  <si>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</si>
  <si>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</si>
  <si>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</si>
  <si>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</si>
  <si>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</si>
  <si>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</si>
  <si>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</si>
  <si>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</si>
  <si>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</si>
  <si>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</si>
  <si>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</si>
  <si>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</si>
  <si>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</si>
  <si>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</si>
  <si>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</si>
  <si>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</si>
  <si>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</si>
  <si>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</si>
  <si>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</si>
  <si>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</si>
  <si>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</si>
  <si>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</si>
  <si>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</si>
  <si>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</si>
  <si>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</si>
  <si>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</si>
  <si>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</si>
  <si>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</si>
  <si>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</si>
  <si>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</si>
  <si>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</si>
  <si>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</si>
  <si>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</si>
  <si>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</si>
  <si>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</si>
  <si>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</si>
  <si>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</si>
  <si>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</si>
  <si>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</si>
  <si>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</si>
  <si>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</si>
  <si>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</si>
  <si>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</si>
  <si>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</si>
  <si>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</si>
  <si>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</si>
  <si>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</si>
  <si>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</si>
  <si>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</si>
  <si>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</si>
  <si>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</si>
  <si>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</si>
  <si>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</si>
  <si>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</si>
  <si>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</si>
  <si>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</si>
  <si>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</si>
  <si>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</si>
  <si>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</si>
  <si>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</si>
  <si>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</si>
  <si>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</si>
  <si>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</si>
  <si>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</si>
  <si>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</si>
  <si>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</si>
  <si>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</si>
  <si>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</si>
  <si>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</si>
  <si>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</si>
  <si>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</si>
  <si>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</si>
  <si>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</si>
  <si>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</si>
  <si>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</si>
  <si>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</si>
  <si>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</si>
  <si>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</si>
  <si>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</si>
  <si>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</si>
  <si>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</si>
  <si>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</si>
  <si>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</si>
  <si>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</si>
  <si>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</si>
  <si>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</si>
  <si>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</si>
  <si>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</si>
  <si>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</si>
  <si>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</si>
  <si>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</si>
  <si>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</si>
  <si>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</si>
  <si>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</si>
  <si>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</si>
  <si>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</si>
  <si>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</si>
  <si>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</si>
  <si>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</si>
  <si>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</si>
  <si>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</si>
  <si>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</si>
  <si>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</si>
  <si>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</si>
  <si>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</si>
  <si>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</si>
  <si>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</si>
  <si>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</si>
  <si>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</si>
  <si>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</si>
  <si>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</si>
  <si>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</si>
  <si>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</si>
  <si>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</si>
  <si>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</si>
  <si>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</si>
  <si>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</si>
  <si>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</si>
  <si>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</si>
  <si>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</si>
  <si>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</si>
  <si>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</si>
  <si>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</si>
  <si>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</si>
  <si>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</si>
  <si>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</si>
  <si>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</si>
  <si>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</si>
  <si>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</si>
  <si>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</si>
  <si>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</si>
  <si>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</si>
  <si>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</si>
  <si>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</si>
  <si>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</si>
  <si>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</si>
  <si>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</si>
  <si>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</si>
  <si>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</si>
  <si>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</si>
  <si>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</si>
  <si>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</si>
  <si>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</si>
  <si>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</si>
  <si>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</si>
  <si>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</si>
  <si>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</si>
  <si>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</si>
  <si>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</si>
  <si>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</si>
  <si>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</si>
  <si>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</si>
  <si>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</si>
  <si>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</si>
  <si>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</si>
  <si>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</si>
  <si>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</si>
  <si>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</si>
  <si>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</si>
  <si>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</si>
  <si>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</si>
  <si>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</si>
  <si>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</si>
  <si>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</si>
  <si>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</si>
  <si>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</si>
  <si>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</si>
  <si>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</si>
  <si>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</si>
  <si>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</si>
  <si>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</si>
  <si>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</si>
  <si>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</si>
  <si>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</si>
  <si>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</si>
  <si>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</si>
  <si>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</si>
  <si>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</si>
  <si>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</si>
  <si>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</si>
  <si>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</si>
  <si>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</si>
  <si>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</si>
  <si>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</si>
  <si>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</si>
  <si>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</si>
  <si>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</si>
  <si>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</si>
  <si>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</si>
  <si>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</si>
  <si>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</si>
  <si>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</si>
  <si>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</si>
  <si>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</si>
  <si>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</si>
  <si>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</si>
  <si>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</si>
  <si>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</si>
  <si>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</si>
  <si>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</si>
  <si>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</si>
  <si>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</si>
  <si>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</si>
  <si>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</si>
  <si>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</si>
  <si>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</si>
  <si>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</si>
  <si>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</si>
  <si>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</si>
  <si>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</si>
  <si>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</si>
  <si>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</si>
  <si>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</si>
  <si>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</si>
  <si>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</si>
  <si>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</si>
  <si>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</si>
  <si>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</si>
  <si>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</si>
  <si>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</si>
  <si>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</si>
  <si>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</si>
  <si>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</si>
  <si>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</si>
  <si>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</si>
  <si>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</si>
  <si>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</si>
  <si>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</si>
  <si>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</si>
  <si>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</si>
  <si>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</si>
  <si>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</si>
  <si>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</si>
  <si>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</si>
  <si>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</si>
  <si>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</si>
  <si>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</si>
  <si>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</si>
  <si>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</si>
  <si>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</si>
  <si>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</si>
  <si>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</si>
  <si>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</si>
  <si>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</si>
  <si>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</si>
  <si>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</si>
  <si>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</si>
  <si>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</si>
  <si>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</si>
  <si>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</si>
  <si>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</si>
  <si>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</si>
  <si>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</si>
  <si>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</si>
  <si>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</si>
  <si>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</si>
  <si>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</si>
  <si>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</si>
  <si>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</si>
  <si>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</si>
  <si>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</si>
  <si>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</si>
  <si>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</si>
  <si>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</si>
  <si>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</si>
  <si>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</si>
  <si>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</si>
  <si>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</si>
  <si>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</si>
  <si>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</si>
  <si>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</si>
  <si>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</si>
  <si>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</si>
  <si>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</si>
  <si>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</si>
  <si>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</si>
  <si>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</si>
  <si>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</si>
  <si>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</si>
  <si>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</si>
  <si>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</si>
  <si>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</si>
  <si>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</si>
  <si>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</si>
  <si>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</si>
  <si>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</si>
  <si>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</si>
  <si>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</si>
  <si>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</si>
  <si>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</si>
  <si>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</si>
  <si>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</si>
  <si>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</si>
  <si>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</si>
  <si>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</si>
  <si>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</si>
  <si>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</si>
  <si>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</si>
  <si>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</si>
  <si>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</si>
  <si>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</si>
  <si>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</si>
  <si>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</si>
  <si>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</si>
  <si>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</si>
  <si>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</si>
  <si>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</si>
  <si>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</si>
  <si>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</si>
  <si>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</si>
  <si>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</si>
  <si>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</si>
  <si>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</si>
  <si>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</si>
  <si>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</si>
  <si>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</si>
  <si>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</si>
  <si>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</si>
  <si>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</si>
  <si>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</si>
  <si>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</si>
  <si>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</si>
  <si>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</si>
  <si>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</si>
  <si>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</si>
  <si>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</si>
  <si>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</si>
  <si>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</si>
  <si>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</si>
  <si>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</si>
  <si>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</si>
  <si>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</si>
  <si>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</si>
  <si>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</si>
  <si>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</si>
  <si>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</si>
  <si>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</si>
  <si>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</si>
  <si>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</si>
  <si>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</si>
  <si>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</si>
  <si>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</si>
  <si>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</si>
  <si>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</si>
  <si>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</si>
  <si>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</si>
  <si>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</si>
  <si>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</si>
  <si>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</si>
  <si>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</si>
  <si>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</si>
  <si>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</si>
  <si>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</si>
  <si>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</si>
  <si>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</si>
  <si>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</si>
  <si>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</si>
  <si>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</si>
  <si>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</si>
  <si>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</si>
  <si>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</si>
  <si>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</si>
  <si>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</si>
  <si>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</si>
  <si>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</si>
  <si>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</si>
  <si>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</si>
  <si>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</si>
  <si>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</si>
  <si>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</si>
  <si>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</si>
  <si>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</si>
  <si>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</si>
  <si>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</si>
  <si>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</si>
  <si>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</si>
  <si>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</si>
  <si>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</si>
  <si>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</si>
  <si>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</si>
  <si>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</si>
  <si>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</si>
  <si>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</si>
  <si>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</si>
  <si>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</si>
  <si>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</si>
  <si>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</si>
  <si>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</si>
  <si>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</si>
  <si>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</si>
  <si>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</si>
  <si>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</si>
  <si>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</si>
  <si>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</si>
  <si>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</si>
  <si>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</si>
  <si>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</si>
  <si>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</si>
  <si>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</si>
  <si>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</si>
  <si>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</si>
  <si>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</si>
  <si>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</si>
  <si>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</si>
  <si>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</si>
  <si>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</si>
  <si>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</si>
  <si>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</si>
  <si>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</si>
  <si>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</si>
  <si>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</si>
  <si>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</si>
  <si>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</si>
  <si>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</si>
  <si>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</si>
  <si>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</si>
  <si>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</si>
  <si>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</si>
  <si>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</si>
  <si>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</si>
  <si>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</si>
  <si>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</si>
  <si>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</si>
  <si>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</si>
  <si>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</si>
  <si>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</si>
  <si>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</si>
  <si>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</si>
  <si>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</si>
  <si>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</si>
  <si>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</si>
  <si>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</si>
  <si>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</si>
  <si>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</si>
  <si>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</si>
  <si>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</si>
  <si>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</si>
  <si>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</si>
  <si>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</si>
  <si>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</si>
  <si>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</si>
  <si>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</si>
  <si>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</si>
  <si>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</si>
  <si>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</si>
  <si>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</si>
  <si>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</si>
  <si>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</si>
  <si>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</si>
  <si>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</si>
  <si>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</si>
  <si>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</si>
  <si>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</si>
  <si>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</si>
  <si>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</si>
  <si>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</si>
  <si>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</si>
  <si>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</si>
  <si>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</si>
  <si>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</si>
  <si>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</si>
  <si>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</si>
  <si>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</si>
  <si>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</si>
  <si>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</si>
  <si>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</si>
  <si>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</si>
  <si>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</si>
  <si>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</si>
  <si>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</si>
  <si>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</si>
  <si>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</si>
  <si>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</si>
  <si>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</si>
  <si>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</si>
  <si>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</si>
  <si>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</si>
  <si>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</si>
  <si>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</si>
  <si>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</si>
  <si>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</si>
  <si>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</si>
  <si>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</si>
  <si>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</si>
  <si>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</si>
  <si>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</si>
  <si>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</si>
  <si>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</si>
  <si>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</si>
  <si>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</si>
  <si>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</si>
  <si>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</si>
  <si>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</si>
  <si>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</si>
  <si>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</si>
  <si>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</si>
  <si>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</si>
  <si>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</si>
  <si>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</si>
  <si>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</si>
  <si>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</si>
  <si>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</si>
  <si>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</si>
  <si>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</si>
  <si>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</si>
  <si>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</si>
  <si>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</si>
  <si>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</si>
  <si>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</si>
  <si>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</si>
  <si>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</si>
  <si>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</si>
  <si>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</si>
  <si>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</si>
  <si>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</si>
  <si>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</si>
  <si>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</si>
  <si>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</si>
  <si>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</si>
  <si>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</si>
  <si>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</si>
  <si>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</si>
  <si>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</si>
  <si>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</si>
  <si>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</si>
  <si>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</si>
  <si>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</si>
  <si>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</si>
  <si>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</si>
  <si>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</si>
  <si>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</si>
  <si>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</si>
  <si>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</si>
  <si>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</si>
  <si>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</si>
  <si>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</si>
  <si>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</si>
  <si>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</si>
  <si>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</si>
  <si>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</si>
  <si>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</si>
  <si>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</si>
  <si>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</si>
  <si>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</si>
  <si>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</si>
  <si>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</si>
  <si>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</si>
  <si>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</si>
  <si>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</si>
  <si>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</si>
  <si>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</si>
  <si>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</si>
  <si>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</si>
  <si>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</si>
  <si>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</si>
  <si>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</si>
  <si>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</si>
  <si>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</si>
  <si>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</si>
  <si>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</si>
  <si>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</si>
  <si>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</si>
  <si>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</si>
  <si>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</si>
  <si>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</si>
  <si>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</si>
  <si>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</si>
  <si>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</si>
  <si>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</si>
  <si>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</si>
  <si>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</si>
  <si>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</si>
  <si>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</si>
  <si>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</si>
  <si>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</si>
  <si>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</si>
  <si>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</si>
  <si>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</si>
  <si>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</si>
  <si>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</si>
  <si>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</si>
  <si>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</si>
  <si>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</si>
  <si>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</si>
  <si>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</si>
  <si>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</si>
  <si>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</si>
  <si>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</si>
  <si>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</si>
  <si>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</si>
  <si>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</si>
  <si>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</si>
  <si>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</si>
  <si>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</si>
  <si>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</si>
  <si>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</si>
  <si>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</si>
  <si>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</si>
  <si>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</si>
  <si>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</si>
  <si>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</si>
  <si>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</si>
  <si>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</si>
  <si>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</si>
  <si>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</si>
  <si>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</si>
  <si>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</si>
  <si>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</si>
  <si>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</si>
  <si>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</si>
  <si>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</si>
  <si>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</si>
  <si>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</si>
  <si>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</si>
  <si>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</si>
  <si>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</si>
  <si>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</si>
  <si>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</si>
  <si>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</si>
  <si>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</si>
  <si>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</si>
  <si>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</si>
  <si>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</si>
  <si>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</si>
  <si>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</si>
  <si>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</si>
  <si>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</si>
  <si>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</si>
  <si>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</si>
  <si>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</si>
  <si>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</si>
  <si>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</si>
  <si>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</si>
  <si>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</si>
  <si>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</si>
  <si>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</si>
  <si>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</si>
  <si>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</si>
  <si>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</si>
  <si>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</si>
  <si>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</si>
  <si>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</si>
  <si>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</si>
  <si>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</si>
  <si>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</si>
  <si>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</si>
  <si>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</si>
  <si>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</si>
  <si>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</si>
  <si>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</si>
  <si>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</si>
  <si>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</si>
  <si>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</si>
  <si>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</si>
  <si>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</si>
  <si>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</si>
  <si>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</si>
  <si>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</si>
  <si>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</si>
  <si>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</si>
  <si>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</si>
  <si>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</si>
  <si>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</si>
  <si>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</si>
  <si>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</si>
  <si>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</si>
  <si>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</si>
  <si>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</si>
  <si>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</si>
  <si>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</si>
  <si>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</si>
  <si>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</si>
  <si>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</si>
  <si>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</si>
  <si>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</si>
  <si>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</si>
  <si>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</si>
  <si>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</si>
  <si>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</si>
  <si>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</si>
  <si>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</si>
  <si>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</si>
  <si>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</si>
  <si>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</si>
  <si>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</si>
  <si>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</si>
  <si>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</si>
  <si>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</si>
  <si>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</si>
  <si>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</si>
  <si>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</si>
  <si>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</si>
  <si>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</si>
  <si>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</si>
  <si>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</si>
  <si>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</si>
  <si>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</si>
  <si>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</si>
  <si>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</si>
  <si>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</si>
  <si>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</si>
  <si>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</si>
  <si>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</si>
  <si>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</si>
  <si>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</si>
  <si>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</si>
  <si>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</si>
  <si>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</si>
  <si>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</si>
  <si>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</si>
  <si>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</si>
  <si>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</si>
  <si>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</si>
  <si>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</si>
  <si>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</si>
  <si>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</si>
  <si>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</si>
  <si>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</si>
  <si>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</si>
  <si>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</si>
  <si>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</si>
  <si>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</si>
  <si>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</si>
  <si>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</si>
  <si>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</si>
  <si>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</si>
  <si>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</si>
  <si>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</si>
  <si>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</si>
  <si>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</si>
  <si>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</si>
  <si>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</si>
  <si>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</si>
  <si>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</si>
  <si>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</si>
  <si>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</si>
  <si>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</si>
  <si>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</si>
  <si>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</si>
  <si>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</si>
  <si>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</si>
  <si>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</si>
  <si>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</si>
  <si>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</si>
  <si>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</si>
  <si>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</si>
  <si>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</si>
  <si>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</si>
  <si>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</si>
  <si>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</si>
  <si>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</si>
  <si>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</si>
  <si>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</si>
  <si>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</si>
  <si>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</si>
  <si>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</si>
  <si>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</si>
  <si>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</si>
  <si>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</si>
  <si>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</si>
  <si>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</si>
  <si>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</si>
  <si>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</si>
  <si>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</si>
  <si>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</si>
  <si>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</si>
  <si>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</si>
  <si>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</si>
  <si>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</si>
  <si>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</si>
  <si>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</si>
  <si>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</si>
  <si>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</si>
  <si>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</si>
  <si>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</si>
  <si>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</si>
  <si>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</si>
  <si>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</si>
  <si>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</si>
  <si>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</si>
  <si>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</si>
  <si>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</si>
  <si>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</si>
  <si>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</si>
  <si>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</si>
  <si>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</si>
  <si>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</si>
  <si>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</si>
  <si>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</si>
  <si>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</si>
  <si>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</si>
  <si>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</si>
  <si>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</si>
  <si>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</si>
  <si>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</si>
  <si>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</si>
  <si>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</si>
  <si>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</si>
  <si>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</si>
  <si>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</si>
  <si>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</si>
  <si>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</si>
  <si>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</si>
  <si>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</si>
  <si>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</si>
  <si>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</si>
  <si>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</si>
  <si>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</si>
  <si>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</si>
  <si>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</si>
  <si>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</si>
  <si>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</si>
  <si>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</si>
  <si>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</si>
  <si>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</si>
  <si>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</si>
  <si>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</si>
  <si>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</si>
  <si>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</si>
  <si>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</si>
  <si>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</si>
  <si>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</si>
  <si>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</si>
  <si>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</si>
  <si>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</si>
  <si>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</si>
  <si>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</si>
  <si>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</si>
  <si>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</si>
  <si>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</si>
  <si>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</si>
  <si>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</si>
  <si>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</si>
  <si>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</si>
  <si>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</si>
  <si>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</si>
  <si>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</si>
  <si>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</si>
  <si>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</si>
  <si>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</si>
  <si>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</si>
  <si>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</si>
  <si>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</si>
  <si>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</si>
  <si>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</si>
  <si>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</si>
  <si>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</si>
  <si>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</si>
  <si>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</si>
  <si>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</si>
  <si>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</si>
  <si>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</si>
  <si>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</si>
  <si>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</si>
  <si>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</si>
  <si>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</si>
  <si>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</si>
  <si>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</si>
  <si>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</si>
  <si>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</si>
  <si>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</si>
  <si>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</si>
  <si>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</si>
  <si>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</si>
  <si>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</si>
  <si>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</si>
  <si>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</si>
  <si>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</si>
  <si>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</si>
  <si>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</si>
  <si>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</si>
  <si>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</si>
  <si>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</si>
  <si>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</si>
  <si>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</si>
  <si>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</si>
  <si>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</si>
  <si>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</si>
  <si>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</si>
  <si>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</si>
  <si>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</si>
  <si>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</si>
  <si>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</si>
  <si>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</si>
  <si>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</si>
  <si>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</si>
  <si>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</si>
  <si>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</si>
  <si>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</si>
  <si>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</si>
  <si>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</si>
  <si>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</si>
  <si>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</si>
  <si>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</si>
  <si>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</si>
  <si>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</si>
  <si>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</si>
  <si>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</si>
  <si>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</si>
  <si>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</si>
  <si>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</si>
  <si>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</si>
  <si>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</si>
  <si>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</si>
  <si>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</si>
  <si>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</si>
  <si>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</si>
  <si>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</si>
  <si>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</si>
  <si>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</si>
  <si>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</si>
  <si>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</si>
  <si>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</si>
  <si>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</si>
  <si>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</si>
  <si>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</si>
  <si>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</si>
  <si>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</si>
  <si>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</si>
  <si>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</si>
  <si>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</si>
  <si>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</si>
  <si>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</si>
  <si>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</si>
  <si>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</si>
  <si>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</si>
  <si>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</si>
  <si>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</si>
  <si>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</si>
  <si>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</si>
  <si>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</si>
  <si>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</si>
  <si>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</si>
  <si>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</si>
  <si>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</si>
  <si>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</si>
  <si>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</si>
  <si>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</si>
  <si>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</si>
  <si>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</si>
  <si>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</si>
  <si>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</si>
  <si>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</si>
  <si>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</si>
  <si>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</si>
  <si>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</si>
  <si>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</si>
  <si>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</si>
  <si>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</si>
  <si>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</si>
  <si>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</si>
  <si>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</si>
  <si>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</si>
  <si>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</si>
  <si>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</si>
  <si>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</si>
  <si>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</si>
  <si>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</si>
  <si>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</si>
  <si>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</si>
  <si>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</si>
  <si>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</si>
  <si>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</si>
  <si>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</si>
  <si>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</si>
  <si>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</si>
  <si>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</si>
  <si>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</si>
  <si>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</si>
  <si>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</si>
  <si>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</si>
  <si>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</si>
  <si>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</si>
  <si>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</si>
  <si>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</si>
  <si>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</si>
  <si>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</si>
  <si>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</si>
  <si>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</si>
  <si>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</si>
  <si>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</si>
  <si>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</si>
  <si>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</si>
  <si>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</si>
  <si>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</si>
  <si>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</si>
  <si>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</si>
  <si>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</si>
  <si>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</si>
  <si>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</si>
  <si>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</si>
  <si>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</si>
  <si>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</si>
  <si>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</si>
  <si>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</si>
  <si>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</si>
  <si>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</si>
  <si>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</si>
  <si>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</si>
  <si>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</si>
  <si>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</si>
  <si>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</si>
  <si>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</si>
  <si>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</si>
  <si>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</si>
  <si>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</si>
  <si>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</si>
  <si>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</si>
  <si>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</si>
  <si>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</si>
  <si>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</si>
  <si>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</si>
  <si>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</si>
  <si>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</si>
  <si>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</si>
  <si>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</si>
  <si>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</si>
  <si>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</si>
  <si>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</si>
  <si>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</si>
  <si>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</si>
  <si>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</si>
  <si>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</si>
  <si>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</si>
  <si>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</si>
  <si>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</si>
  <si>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</si>
  <si>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</si>
  <si>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</si>
  <si>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</si>
  <si>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</si>
  <si>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</si>
  <si>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</si>
  <si>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</si>
  <si>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</si>
  <si>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</si>
  <si>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</si>
  <si>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</si>
  <si>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</si>
  <si>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</si>
  <si>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</si>
  <si>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</si>
  <si>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</si>
  <si>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</si>
  <si>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</si>
  <si>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</si>
  <si>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</si>
  <si>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</si>
  <si>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</si>
  <si>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</si>
  <si>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</si>
  <si>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</si>
  <si>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</si>
  <si>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</si>
  <si>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</si>
  <si>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</si>
  <si>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</si>
  <si>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</si>
  <si>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</si>
  <si>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</si>
  <si>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</si>
  <si>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</si>
  <si>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</si>
  <si>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</si>
  <si>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</si>
  <si>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</si>
  <si>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</si>
  <si>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</si>
  <si>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</si>
  <si>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</si>
  <si>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</si>
  <si>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</si>
  <si>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</si>
  <si>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</si>
  <si>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</si>
  <si>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</si>
  <si>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</si>
  <si>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</si>
  <si>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</si>
  <si>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</si>
  <si>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</si>
  <si>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</si>
  <si>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</si>
  <si>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</si>
  <si>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</si>
  <si>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</si>
  <si>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</si>
  <si>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</si>
  <si>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</si>
  <si>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</si>
  <si>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</si>
  <si>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</si>
  <si>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</si>
  <si>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</si>
  <si>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</si>
  <si>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</si>
  <si>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</si>
  <si>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</si>
  <si>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</si>
  <si>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</si>
  <si>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</si>
  <si>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</si>
  <si>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</si>
  <si>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</si>
  <si>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</si>
  <si>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</si>
  <si>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</si>
  <si>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</si>
  <si>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</si>
  <si>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</si>
  <si>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</si>
  <si>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</si>
  <si>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</si>
  <si>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</si>
  <si>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</si>
  <si>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</si>
  <si>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</si>
  <si>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</si>
  <si>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</si>
  <si>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</si>
  <si>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</si>
  <si>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</si>
  <si>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</si>
  <si>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</si>
  <si>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</si>
  <si>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</si>
  <si>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</si>
  <si>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</si>
  <si>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</si>
  <si>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</si>
  <si>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</si>
  <si>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</si>
  <si>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</si>
  <si>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</si>
  <si>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</si>
  <si>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</si>
  <si>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</si>
  <si>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</si>
  <si>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</si>
  <si>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</si>
  <si>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</si>
  <si>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</si>
  <si>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</si>
  <si>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</si>
  <si>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</si>
  <si>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</si>
  <si>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</si>
  <si>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</si>
  <si>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</si>
  <si>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</si>
  <si>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</si>
  <si>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</si>
  <si>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</si>
  <si>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</si>
  <si>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</si>
  <si>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</si>
  <si>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</si>
  <si>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</si>
  <si>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</si>
  <si>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</si>
  <si>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</si>
  <si>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</si>
  <si>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</si>
  <si>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</si>
  <si>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</si>
  <si>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</si>
  <si>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</si>
  <si>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</si>
  <si>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</si>
  <si>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</si>
  <si>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</si>
  <si>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</si>
  <si>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</si>
  <si>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</si>
  <si>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</si>
  <si>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</si>
  <si>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</si>
  <si>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</si>
  <si>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</si>
  <si>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</si>
  <si>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</si>
  <si>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</si>
  <si>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</si>
  <si>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</si>
  <si>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</si>
  <si>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</si>
  <si>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</si>
  <si>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</si>
  <si>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</si>
  <si>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</si>
  <si>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</si>
  <si>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</si>
  <si>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</si>
  <si>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</si>
  <si>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</si>
  <si>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</si>
  <si>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</si>
  <si>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</si>
  <si>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</si>
  <si>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</si>
  <si>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</si>
  <si>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</si>
  <si>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</si>
  <si>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</si>
  <si>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</si>
  <si>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</si>
  <si>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</si>
  <si>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</si>
  <si>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</si>
  <si>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</si>
  <si>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</si>
  <si>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</si>
  <si>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</si>
  <si>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</si>
  <si>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</si>
  <si>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</si>
  <si>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</si>
  <si>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</si>
  <si>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</si>
  <si>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</si>
  <si>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</si>
  <si>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</si>
  <si>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</si>
  <si>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</si>
  <si>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</si>
  <si>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</si>
  <si>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</si>
  <si>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</si>
  <si>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</si>
  <si>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</si>
  <si>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</si>
  <si>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</si>
  <si>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</si>
  <si>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</si>
  <si>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</si>
  <si>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</si>
  <si>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</si>
  <si>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</si>
  <si>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</si>
  <si>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</si>
  <si>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</si>
  <si>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</si>
  <si>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</si>
  <si>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</si>
  <si>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</si>
  <si>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</si>
  <si>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</si>
  <si>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</si>
  <si>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</si>
  <si>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</si>
  <si>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</si>
  <si>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</si>
  <si>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</si>
  <si>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</si>
  <si>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</si>
  <si>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</si>
  <si>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</si>
  <si>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</si>
  <si>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</si>
  <si>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</si>
  <si>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</si>
  <si>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</si>
  <si>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</si>
  <si>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</si>
  <si>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</si>
  <si>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</si>
  <si>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</si>
  <si>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</si>
  <si>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</si>
  <si>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</si>
  <si>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</si>
  <si>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</si>
  <si>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</si>
  <si>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</si>
  <si>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</si>
  <si>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</si>
  <si>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</si>
  <si>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</si>
  <si>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</si>
  <si>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</si>
  <si>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</si>
  <si>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</si>
  <si>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</si>
  <si>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</si>
  <si>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</si>
  <si>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</si>
  <si>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</si>
  <si>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</si>
  <si>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</si>
  <si>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</si>
  <si>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</si>
  <si>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</si>
  <si>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</si>
  <si>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</si>
  <si>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</si>
  <si>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</si>
  <si>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</si>
  <si>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</si>
  <si>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</si>
  <si>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</si>
  <si>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</si>
  <si>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</si>
  <si>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</si>
  <si>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</si>
  <si>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</si>
  <si>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</si>
  <si>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</si>
  <si>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</si>
  <si>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</si>
  <si>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</si>
  <si>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</si>
  <si>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</si>
  <si>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</si>
  <si>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</si>
  <si>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</si>
  <si>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</si>
  <si>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</si>
  <si>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</si>
  <si>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</si>
  <si>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</si>
  <si>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</si>
  <si>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</si>
  <si>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</si>
  <si>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</si>
  <si>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</si>
  <si>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</si>
  <si>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</si>
  <si>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</si>
  <si>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</si>
  <si>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</si>
  <si>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</si>
  <si>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</si>
  <si>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</si>
  <si>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</si>
  <si>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</si>
  <si>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</si>
  <si>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</si>
  <si>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</si>
  <si>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</si>
  <si>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</si>
  <si>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</si>
  <si>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</si>
  <si>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</si>
  <si>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</si>
  <si>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</si>
  <si>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</si>
  <si>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</si>
  <si>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</si>
  <si>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</si>
  <si>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</si>
  <si>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</si>
  <si>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</si>
  <si>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</si>
  <si>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</si>
  <si>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</si>
  <si>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</si>
  <si>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</si>
  <si>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</si>
  <si>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</si>
  <si>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</si>
  <si>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</si>
  <si>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</si>
  <si>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</si>
  <si>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</si>
  <si>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</si>
  <si>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</si>
  <si>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</si>
  <si>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</si>
  <si>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</si>
  <si>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</si>
  <si>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</si>
  <si>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</si>
  <si>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</si>
  <si>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</si>
  <si>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</si>
  <si>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</si>
  <si>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</si>
  <si>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</si>
  <si>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</si>
  <si>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</si>
  <si>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</si>
  <si>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</si>
  <si>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</si>
  <si>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</si>
  <si>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</si>
  <si>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</si>
  <si>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</si>
  <si>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</si>
  <si>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</si>
  <si>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</si>
  <si>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</si>
  <si>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</si>
  <si>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</si>
  <si>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</si>
  <si>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</si>
  <si>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</si>
  <si>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</si>
  <si>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</si>
  <si>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</si>
  <si>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</si>
  <si>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</si>
  <si>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</si>
  <si>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</si>
  <si>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</si>
  <si>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</si>
  <si>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</si>
  <si>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</si>
  <si>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</si>
  <si>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</si>
  <si>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</si>
  <si>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</si>
  <si>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</si>
  <si>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</si>
  <si>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</si>
  <si>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</si>
  <si>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</si>
  <si>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</si>
  <si>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</si>
  <si>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</si>
  <si>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</si>
  <si>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</si>
  <si>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</si>
  <si>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</si>
  <si>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</si>
  <si>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</si>
  <si>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</si>
  <si>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</si>
  <si>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</si>
  <si>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</si>
  <si>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</si>
  <si>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</si>
  <si>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</si>
  <si>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</si>
  <si>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</si>
  <si>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</si>
  <si>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</si>
  <si>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</si>
  <si>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</si>
  <si>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</si>
  <si>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</si>
  <si>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</si>
  <si>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</si>
  <si>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</si>
  <si>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</si>
  <si>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</si>
  <si>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</si>
  <si>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</si>
  <si>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</si>
  <si>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</si>
  <si>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</si>
  <si>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</si>
  <si>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</si>
  <si>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</si>
  <si>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</si>
  <si>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</si>
  <si>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</si>
  <si>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</si>
  <si>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</si>
  <si>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</si>
  <si>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</si>
  <si>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</si>
  <si>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</si>
  <si>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</si>
  <si>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</si>
  <si>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</si>
  <si>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</si>
  <si>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</si>
  <si>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</si>
  <si>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</si>
  <si>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</si>
  <si>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</si>
  <si>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</si>
  <si>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</si>
  <si>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</si>
  <si>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</si>
  <si>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</si>
  <si>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</si>
  <si>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</si>
  <si>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</si>
  <si>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</si>
  <si>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</si>
  <si>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</si>
  <si>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</si>
  <si>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</si>
  <si>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</si>
  <si>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</si>
  <si>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</si>
  <si>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</si>
  <si>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</si>
  <si>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</si>
  <si>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</si>
  <si>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</si>
  <si>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</si>
  <si>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</si>
  <si>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</si>
  <si>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</si>
  <si>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</si>
  <si>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</si>
  <si>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</si>
  <si>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</si>
  <si>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</si>
  <si>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</si>
  <si>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</si>
  <si>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</si>
  <si>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</si>
  <si>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</si>
  <si>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</si>
  <si>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</si>
  <si>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</si>
  <si>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</si>
  <si>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</si>
  <si>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</si>
  <si>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</si>
  <si>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</si>
  <si>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</si>
  <si>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</si>
  <si>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</si>
  <si>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</si>
  <si>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</si>
  <si>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</si>
  <si>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</si>
  <si>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</si>
  <si>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</si>
  <si>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</si>
  <si>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</si>
  <si>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</si>
  <si>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</si>
  <si>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</si>
  <si>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</si>
  <si>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</si>
  <si>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</si>
  <si>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</si>
  <si>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</si>
  <si>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</si>
  <si>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</si>
  <si>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</si>
  <si>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</si>
  <si>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</si>
  <si>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</si>
  <si>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</si>
  <si>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</si>
  <si>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</si>
  <si>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</si>
  <si>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</si>
  <si>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</si>
  <si>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</si>
  <si>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</si>
  <si>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</si>
  <si>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</si>
  <si>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</si>
  <si>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</si>
  <si>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</si>
  <si>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</si>
  <si>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</si>
  <si>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</si>
  <si>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</si>
  <si>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</si>
  <si>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</si>
  <si>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</si>
  <si>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</si>
  <si>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</si>
  <si>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</si>
  <si>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</si>
  <si>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</si>
  <si>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</si>
  <si>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</si>
  <si>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</si>
  <si>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</si>
  <si>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</si>
  <si>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</si>
  <si>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</si>
  <si>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</si>
  <si>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</si>
  <si>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</si>
  <si>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</si>
  <si>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</si>
  <si>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</si>
  <si>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</si>
  <si>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</si>
  <si>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</si>
  <si>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</si>
  <si>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</si>
  <si>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</si>
  <si>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</si>
  <si>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</si>
  <si>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</si>
  <si>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</si>
  <si>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</si>
  <si>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</si>
  <si>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</si>
  <si>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</si>
  <si>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</si>
  <si>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</si>
  <si>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</si>
  <si>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</si>
  <si>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</si>
  <si>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</si>
  <si>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</si>
  <si>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</si>
  <si>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</si>
  <si>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</si>
  <si>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</si>
  <si>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</si>
  <si>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</si>
  <si>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</si>
  <si>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</si>
  <si>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</si>
  <si>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</si>
  <si>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</si>
  <si>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</si>
  <si>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</si>
  <si>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</si>
  <si>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</si>
  <si>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</si>
  <si>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</si>
  <si>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</si>
  <si>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</si>
  <si>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</si>
  <si>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</si>
  <si>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</si>
  <si>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</si>
  <si>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</si>
  <si>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</si>
  <si>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</si>
  <si>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</si>
  <si>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</si>
  <si>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</si>
  <si>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</si>
  <si>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</si>
  <si>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</si>
  <si>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</si>
  <si>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</si>
  <si>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</si>
  <si>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</si>
  <si>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</si>
  <si>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</si>
  <si>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</si>
  <si>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</si>
  <si>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</si>
  <si>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</si>
  <si>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</si>
  <si>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</si>
  <si>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</si>
  <si>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</si>
  <si>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</si>
  <si>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</si>
  <si>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</si>
  <si>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</si>
  <si>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</si>
  <si>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</si>
  <si>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</si>
  <si>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</si>
  <si>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</si>
  <si>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</si>
  <si>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</si>
  <si>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</si>
  <si>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</si>
  <si>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</si>
  <si>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</si>
  <si>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</si>
  <si>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</si>
  <si>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</si>
  <si>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</si>
  <si>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</si>
  <si>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</si>
  <si>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</si>
  <si>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</si>
  <si>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</si>
  <si>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</si>
  <si>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</si>
  <si>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</si>
  <si>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</si>
  <si>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</si>
  <si>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</si>
  <si>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</si>
  <si>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</si>
  <si>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</si>
  <si>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</si>
  <si>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</si>
  <si>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</si>
  <si>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</si>
  <si>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</si>
  <si>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</si>
  <si>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</si>
  <si>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</si>
  <si>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</si>
  <si>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</si>
  <si>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</si>
  <si>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</si>
  <si>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</si>
  <si>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</si>
  <si>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</si>
  <si>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</si>
  <si>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</si>
  <si>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</si>
  <si>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</si>
  <si>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</si>
  <si>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</si>
  <si>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</si>
  <si>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</si>
  <si>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</si>
  <si>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</si>
  <si>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</si>
  <si>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</si>
  <si>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</si>
  <si>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</si>
  <si>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</si>
  <si>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</si>
  <si>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</si>
  <si>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</si>
  <si>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</si>
  <si>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</si>
  <si>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</si>
  <si>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</si>
  <si>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</si>
  <si>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</si>
  <si>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</si>
  <si>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</si>
  <si>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</si>
  <si>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</si>
  <si>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</si>
  <si>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</si>
  <si>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</si>
  <si>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</si>
  <si>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</si>
  <si>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</si>
  <si>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</si>
  <si>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</si>
  <si>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</si>
  <si>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</si>
  <si>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</si>
  <si>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</si>
  <si>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</si>
  <si>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</si>
  <si>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</si>
  <si>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</si>
  <si>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</si>
  <si>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</si>
  <si>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</si>
  <si>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</si>
  <si>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</si>
  <si>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</si>
  <si>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</si>
  <si>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</si>
  <si>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</si>
  <si>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</si>
  <si>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</si>
  <si>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</si>
  <si>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</si>
  <si>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</si>
  <si>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</si>
  <si>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</si>
  <si>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</si>
  <si>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</si>
  <si>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</si>
  <si>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</si>
  <si>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</si>
  <si>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</si>
  <si>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</si>
  <si>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</si>
  <si>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</si>
  <si>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</si>
  <si>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</si>
  <si>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</si>
  <si>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</si>
  <si>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</si>
  <si>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</si>
  <si>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</si>
  <si>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</si>
  <si>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</si>
  <si>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</si>
  <si>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</si>
  <si>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</si>
  <si>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</si>
  <si>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</si>
  <si>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</si>
  <si>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</si>
  <si>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</si>
  <si>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</si>
  <si>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</si>
  <si>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</si>
  <si>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</si>
  <si>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</si>
  <si>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</si>
  <si>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</si>
  <si>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</si>
  <si>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</si>
  <si>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</si>
  <si>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</si>
  <si>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</si>
  <si>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</si>
  <si>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</si>
  <si>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</si>
  <si>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</si>
  <si>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</si>
  <si>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</si>
  <si>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</si>
  <si>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</si>
  <si>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</si>
  <si>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</si>
  <si>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</si>
  <si>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</si>
  <si>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</si>
  <si>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</si>
  <si>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</si>
  <si>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</si>
  <si>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</si>
  <si>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</si>
  <si>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</si>
  <si>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</si>
  <si>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</si>
  <si>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</si>
  <si>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</si>
  <si>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</si>
  <si>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</si>
  <si>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</si>
  <si>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</si>
  <si>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</si>
  <si>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</si>
  <si>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</si>
  <si>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</si>
  <si>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</si>
  <si>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</si>
  <si>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</si>
  <si>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</si>
  <si>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</si>
  <si>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</si>
  <si>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</si>
  <si>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</si>
  <si>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</si>
  <si>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</si>
  <si>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</si>
  <si>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</si>
  <si>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</si>
  <si>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</si>
  <si>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</si>
  <si>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</si>
  <si>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</si>
  <si>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</si>
  <si>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</si>
  <si>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</si>
  <si>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</si>
  <si>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</si>
  <si>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</si>
  <si>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</si>
  <si>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</si>
  <si>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</si>
  <si>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</si>
  <si>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</si>
  <si>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</si>
  <si>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</si>
  <si>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</si>
  <si>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</si>
  <si>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</si>
  <si>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</si>
  <si>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</si>
  <si>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</si>
  <si>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</si>
  <si>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</si>
  <si>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</si>
  <si>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</si>
  <si>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</si>
  <si>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</si>
  <si>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</si>
  <si>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</si>
  <si>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</si>
  <si>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</si>
  <si>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</si>
  <si>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</si>
  <si>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</si>
  <si>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</si>
  <si>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</si>
  <si>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</si>
  <si>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</si>
  <si>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</si>
  <si>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</si>
  <si>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</si>
  <si>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</si>
  <si>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</si>
  <si>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</si>
  <si>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</si>
  <si>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</si>
  <si>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</si>
  <si>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</si>
  <si>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</si>
  <si>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</si>
  <si>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</si>
  <si>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</si>
  <si>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</si>
  <si>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</si>
  <si>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</si>
  <si>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</si>
  <si>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</si>
  <si>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</si>
  <si>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</si>
  <si>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</si>
  <si>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</si>
  <si>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</si>
  <si>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</si>
  <si>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</si>
  <si>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</si>
  <si>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</si>
  <si>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</si>
  <si>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</si>
  <si>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</si>
  <si>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</si>
  <si>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</si>
  <si>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</si>
  <si>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</si>
  <si>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</si>
  <si>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</si>
  <si>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</si>
  <si>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</si>
  <si>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</si>
  <si>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</si>
  <si>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</si>
  <si>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</si>
  <si>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</si>
  <si>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</si>
  <si>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</si>
  <si>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</si>
  <si>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</si>
  <si>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</si>
  <si>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</si>
  <si>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</si>
  <si>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</si>
  <si>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</si>
  <si>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</si>
  <si>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</si>
  <si>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</si>
  <si>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</si>
  <si>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</si>
  <si>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</si>
  <si>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</si>
  <si>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</si>
  <si>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</si>
  <si>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</si>
  <si>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</si>
  <si>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</si>
  <si>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</si>
  <si>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</si>
  <si>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</si>
  <si>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</si>
  <si>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</si>
  <si>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</si>
  <si>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</si>
  <si>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</si>
  <si>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</si>
  <si>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</si>
  <si>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</si>
  <si>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</si>
  <si>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</si>
  <si>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</si>
  <si>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</si>
  <si>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</si>
  <si>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</si>
  <si>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</si>
  <si>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</si>
  <si>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</si>
  <si>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</si>
  <si>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</si>
  <si>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</si>
  <si>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</si>
  <si>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</si>
  <si>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</si>
  <si>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</si>
  <si>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</si>
  <si>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</si>
  <si>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</si>
  <si>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</si>
  <si>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</si>
  <si>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</si>
  <si>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</si>
  <si>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</si>
  <si>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</si>
  <si>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</si>
  <si>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</si>
  <si>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</si>
  <si>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</si>
  <si>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</si>
  <si>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</si>
  <si>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</si>
  <si>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</si>
  <si>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</si>
  <si>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</si>
  <si>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</si>
  <si>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</si>
  <si>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</si>
  <si>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</si>
  <si>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</si>
  <si>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</si>
  <si>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</si>
  <si>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</si>
  <si>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</si>
  <si>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</si>
  <si>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</si>
  <si>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</si>
  <si>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</si>
  <si>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</si>
  <si>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</si>
  <si>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</si>
  <si>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</si>
  <si>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</si>
  <si>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</si>
  <si>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</si>
  <si>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</si>
  <si>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</si>
  <si>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</si>
  <si>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</si>
  <si>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</si>
  <si>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</si>
  <si>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</si>
  <si>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</si>
  <si>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</si>
  <si>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</si>
  <si>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</si>
  <si>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</si>
  <si>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</si>
  <si>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</si>
  <si>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</si>
  <si>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</si>
  <si>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</si>
  <si>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</si>
  <si>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</si>
  <si>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</si>
  <si>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</si>
  <si>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</si>
  <si>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</si>
  <si>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</si>
  <si>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</si>
  <si>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</si>
  <si>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</si>
  <si>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</si>
  <si>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</si>
  <si>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</si>
  <si>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</si>
  <si>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</si>
  <si>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</si>
  <si>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</si>
  <si>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</si>
  <si>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</si>
  <si>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</si>
  <si>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</si>
  <si>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</si>
  <si>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</si>
  <si>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</si>
  <si>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</si>
  <si>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</si>
  <si>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</si>
  <si>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</si>
  <si>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</si>
  <si>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</si>
  <si>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</si>
  <si>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</si>
  <si>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</si>
  <si>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</si>
  <si>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</si>
  <si>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</si>
  <si>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</si>
  <si>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</si>
  <si>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</si>
  <si>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</si>
  <si>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</si>
  <si>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</si>
  <si>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</si>
  <si>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</si>
  <si>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</si>
  <si>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</si>
  <si>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</si>
  <si>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</si>
  <si>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</si>
  <si>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</si>
  <si>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</si>
  <si>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</si>
  <si>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</si>
  <si>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</si>
  <si>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</si>
  <si>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</si>
  <si>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</si>
  <si>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</si>
  <si>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</si>
  <si>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</si>
  <si>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</si>
  <si>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</si>
  <si>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</si>
  <si>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</si>
  <si>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</si>
  <si>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</si>
  <si>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</si>
  <si>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</si>
  <si>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</si>
  <si>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</si>
  <si>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</si>
  <si>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</si>
  <si>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</si>
  <si>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</si>
  <si>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</si>
  <si>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</si>
  <si>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</si>
  <si>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</si>
  <si>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</si>
  <si>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</si>
  <si>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</si>
  <si>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</si>
  <si>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</si>
  <si>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</si>
  <si>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</si>
  <si>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</si>
  <si>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</si>
  <si>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</si>
  <si>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</si>
  <si>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</si>
  <si>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</si>
  <si>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</si>
  <si>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</si>
  <si>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</si>
  <si>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</si>
  <si>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</si>
  <si>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</si>
  <si>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</si>
  <si>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</si>
  <si>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</si>
  <si>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</si>
  <si>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</si>
  <si>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</si>
  <si>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</si>
  <si>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</si>
  <si>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</si>
  <si>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</si>
  <si>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</si>
  <si>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</si>
  <si>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</si>
  <si>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</si>
  <si>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</si>
  <si>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</si>
  <si>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</si>
  <si>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</si>
  <si>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</si>
  <si>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</si>
  <si>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</si>
  <si>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</si>
  <si>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</si>
  <si>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</si>
  <si>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</si>
  <si>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</si>
  <si>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</si>
  <si>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</si>
  <si>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</si>
  <si>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</si>
  <si>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</si>
  <si>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</si>
  <si>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</si>
  <si>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</si>
  <si>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</si>
  <si>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</si>
  <si>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</si>
  <si>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</si>
  <si>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</si>
  <si>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</si>
  <si>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</si>
  <si>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</si>
  <si>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</si>
  <si>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</si>
  <si>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</si>
  <si>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</si>
  <si>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</si>
  <si>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</si>
  <si>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</si>
  <si>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</si>
  <si>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</si>
  <si>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</si>
  <si>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</si>
  <si>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</si>
  <si>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</si>
  <si>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</si>
  <si>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</si>
  <si>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</si>
  <si>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</si>
  <si>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</si>
  <si>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</si>
  <si>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</si>
  <si>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</si>
  <si>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</si>
  <si>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</si>
  <si>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</si>
  <si>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</si>
  <si>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</si>
  <si>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</si>
  <si>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</si>
  <si>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</si>
  <si>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</si>
  <si>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</si>
  <si>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</si>
  <si>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</si>
  <si>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</si>
  <si>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</si>
  <si>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</si>
  <si>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</si>
  <si>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</si>
  <si>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</si>
  <si>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</si>
  <si>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</si>
  <si>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</si>
  <si>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</si>
  <si>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</si>
  <si>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</si>
  <si>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</si>
  <si>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</si>
  <si>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</si>
  <si>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</si>
  <si>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</si>
  <si>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</si>
  <si>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</si>
  <si>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</si>
  <si>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</si>
  <si>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</si>
  <si>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</si>
  <si>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</si>
  <si>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</si>
  <si>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</si>
  <si>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</si>
  <si>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</si>
  <si>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</si>
  <si>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</si>
  <si>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</si>
  <si>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</si>
  <si>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</si>
  <si>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</si>
  <si>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</si>
  <si>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</si>
  <si>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</si>
  <si>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</si>
  <si>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</si>
  <si>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</si>
  <si>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</si>
  <si>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</si>
  <si>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</si>
  <si>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</si>
  <si>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</si>
  <si>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</si>
  <si>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</si>
  <si>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</si>
  <si>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</si>
  <si>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</si>
  <si>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</si>
  <si>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</si>
  <si>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</si>
  <si>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</si>
  <si>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</si>
  <si>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</si>
  <si>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</si>
  <si>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</si>
  <si>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</si>
  <si>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</si>
  <si>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</si>
  <si>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</si>
  <si>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</si>
  <si>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</si>
  <si>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</si>
  <si>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</si>
  <si>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</si>
  <si>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</si>
  <si>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</si>
  <si>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</si>
  <si>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</si>
  <si>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</si>
  <si>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</si>
  <si>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</si>
  <si>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</si>
  <si>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</si>
  <si>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</si>
  <si>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</si>
  <si>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</si>
  <si>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</si>
  <si>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</si>
  <si>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</si>
  <si>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</si>
  <si>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</si>
  <si>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</si>
  <si>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</si>
  <si>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</si>
  <si>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</si>
  <si>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</si>
  <si>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</si>
  <si>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</si>
  <si>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</si>
  <si>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</si>
  <si>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</si>
  <si>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</si>
  <si>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</si>
  <si>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</si>
  <si>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</si>
  <si>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</si>
  <si>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</si>
  <si>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</si>
  <si>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</si>
  <si>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</si>
  <si>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</si>
  <si>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</si>
  <si>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</si>
  <si>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</si>
  <si>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</si>
  <si>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</si>
  <si>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</si>
  <si>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</si>
  <si>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</si>
  <si>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</si>
  <si>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</si>
  <si>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</si>
  <si>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</si>
  <si>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</si>
  <si>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</si>
  <si>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</si>
  <si>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</si>
  <si>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</si>
  <si>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</si>
  <si>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</si>
  <si>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</si>
  <si>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</si>
  <si>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</si>
  <si>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</si>
  <si>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</si>
  <si>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</si>
  <si>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</si>
  <si>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</si>
  <si>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</si>
  <si>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</si>
  <si>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</si>
  <si>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</si>
  <si>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</si>
  <si>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</si>
  <si>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</si>
  <si>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</si>
  <si>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</si>
  <si>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</si>
  <si>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</si>
  <si>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</si>
  <si>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</si>
  <si>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</si>
  <si>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</si>
  <si>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</si>
  <si>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</si>
  <si>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</si>
  <si>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</si>
  <si>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</si>
  <si>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</si>
  <si>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</si>
  <si>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</si>
  <si>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</si>
  <si>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</si>
  <si>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</si>
  <si>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</si>
  <si>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</si>
  <si>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</si>
  <si>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</si>
  <si>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</si>
  <si>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</si>
  <si>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</si>
  <si>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</si>
  <si>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</si>
  <si>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</si>
  <si>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</si>
  <si>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</si>
  <si>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</si>
  <si>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</si>
  <si>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</si>
  <si>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</si>
  <si>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</si>
  <si>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</si>
  <si>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</si>
  <si>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</si>
  <si>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</si>
  <si>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</si>
  <si>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</si>
  <si>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</si>
  <si>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</si>
  <si>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</si>
  <si>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</si>
  <si>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</si>
  <si>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</si>
  <si>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</si>
  <si>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</si>
  <si>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</si>
  <si>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</si>
  <si>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</si>
  <si>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</si>
  <si>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</si>
  <si>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</si>
  <si>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</si>
  <si>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</si>
  <si>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</si>
  <si>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</si>
  <si>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</si>
  <si>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</si>
  <si>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</si>
  <si>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</si>
  <si>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</si>
  <si>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</si>
  <si>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</si>
  <si>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</si>
  <si>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</si>
  <si>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</si>
  <si>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</si>
  <si>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</si>
  <si>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</si>
  <si>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</si>
  <si>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</si>
  <si>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</si>
  <si>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</si>
  <si>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</si>
  <si>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</si>
  <si>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</si>
  <si>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</si>
  <si>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</si>
  <si>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</si>
  <si>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</si>
  <si>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</si>
  <si>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</si>
  <si>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</si>
  <si>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</si>
  <si>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</si>
  <si>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</si>
  <si>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</si>
  <si>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</si>
  <si>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</si>
  <si>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</si>
  <si>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</si>
  <si>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</si>
  <si>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</si>
  <si>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</si>
  <si>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</si>
  <si>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</si>
  <si>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</si>
  <si>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</si>
  <si>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</si>
  <si>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</si>
  <si>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</si>
  <si>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</si>
  <si>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</si>
  <si>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</si>
  <si>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</si>
  <si>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</si>
  <si>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</si>
  <si>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</si>
  <si>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</si>
  <si>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</si>
  <si>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</si>
  <si>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</si>
  <si>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</si>
  <si>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</si>
  <si>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</si>
  <si>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</si>
  <si>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</si>
  <si>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</si>
  <si>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</si>
  <si>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</si>
  <si>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</si>
  <si>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</si>
  <si>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</si>
  <si>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</si>
  <si>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</si>
  <si>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</si>
  <si>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</si>
  <si>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</si>
  <si>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</si>
  <si>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</si>
  <si>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</si>
  <si>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</si>
  <si>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</si>
  <si>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</si>
  <si>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</si>
  <si>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</si>
  <si>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</si>
  <si>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</si>
  <si>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</si>
  <si>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</si>
  <si>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</si>
  <si>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</si>
  <si>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</si>
  <si>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</si>
  <si>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</si>
  <si>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</si>
  <si>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</si>
  <si>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</si>
  <si>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</si>
  <si>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</si>
  <si>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</si>
  <si>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</si>
  <si>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</si>
  <si>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</si>
  <si>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</si>
  <si>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</si>
  <si>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</si>
  <si>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</si>
  <si>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</si>
  <si>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</si>
  <si>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</si>
  <si>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</si>
  <si>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</si>
  <si>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</si>
  <si>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</si>
  <si>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</si>
  <si>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</si>
  <si>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</si>
  <si>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</si>
  <si>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</si>
  <si>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</si>
  <si>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</si>
  <si>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</si>
  <si>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</si>
  <si>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</si>
  <si>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</si>
  <si>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</si>
  <si>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</si>
  <si>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</si>
  <si>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</si>
  <si>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</si>
  <si>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</si>
  <si>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</si>
  <si>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</si>
  <si>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</si>
  <si>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</si>
  <si>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</si>
  <si>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</si>
  <si>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</si>
  <si>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</si>
  <si>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</si>
  <si>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</si>
  <si>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</si>
  <si>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</si>
  <si>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</si>
  <si>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</si>
  <si>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</si>
  <si>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</si>
  <si>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</si>
  <si>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</si>
  <si>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</si>
  <si>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</si>
  <si>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</si>
  <si>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</si>
  <si>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</si>
  <si>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</si>
  <si>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</si>
  <si>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</si>
  <si>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</si>
  <si>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</si>
  <si>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</si>
  <si>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</si>
  <si>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</si>
  <si>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</si>
  <si>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</si>
  <si>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</si>
  <si>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</si>
  <si>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</si>
  <si>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</si>
  <si>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</si>
  <si>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</si>
  <si>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</si>
  <si>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</si>
  <si>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</si>
  <si>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</si>
  <si>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</si>
  <si>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</si>
  <si>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</si>
  <si>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</si>
  <si>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</si>
  <si>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</si>
  <si>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</si>
  <si>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</si>
  <si>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</si>
  <si>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</si>
  <si>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</si>
  <si>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</si>
  <si>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</si>
  <si>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</si>
  <si>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</si>
  <si>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</si>
  <si>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</si>
  <si>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</si>
  <si>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</si>
  <si>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</si>
  <si>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</si>
  <si>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</si>
  <si>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</si>
  <si>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</si>
  <si>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</si>
  <si>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</si>
  <si>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</si>
  <si>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</si>
  <si>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</si>
  <si>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</si>
  <si>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</si>
  <si>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</si>
  <si>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</si>
  <si>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</si>
  <si>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</si>
  <si>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</si>
  <si>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</si>
  <si>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</si>
  <si>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</si>
  <si>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</si>
  <si>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</si>
  <si>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</si>
  <si>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</si>
  <si>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</si>
  <si>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</si>
  <si>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</si>
  <si>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</si>
  <si>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</si>
  <si>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</si>
  <si>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</si>
  <si>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</si>
  <si>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</si>
  <si>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</si>
  <si>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</si>
  <si>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</si>
  <si>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</si>
  <si>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</si>
  <si>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</si>
  <si>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</si>
  <si>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</si>
  <si>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</si>
  <si>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</si>
  <si>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</si>
  <si>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</si>
  <si>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</si>
  <si>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</si>
  <si>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</si>
  <si>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</si>
  <si>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</si>
  <si>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</si>
  <si>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</si>
  <si>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</si>
  <si>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</si>
  <si>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</si>
  <si>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</si>
  <si>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</si>
  <si>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</si>
  <si>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</si>
  <si>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</si>
  <si>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</si>
  <si>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</si>
  <si>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</si>
  <si>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</si>
  <si>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</si>
  <si>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</si>
  <si>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</si>
  <si>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</si>
  <si>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</si>
  <si>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</si>
  <si>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</si>
  <si>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</si>
  <si>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</si>
  <si>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</si>
  <si>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</si>
  <si>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</si>
  <si>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</si>
  <si>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</si>
  <si>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</si>
  <si>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</si>
  <si>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</si>
  <si>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</si>
  <si>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</si>
  <si>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</si>
  <si>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</si>
  <si>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</si>
  <si>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</si>
  <si>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</si>
  <si>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</si>
  <si>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</si>
  <si>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</si>
  <si>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</si>
  <si>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</si>
  <si>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</si>
  <si>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</si>
  <si>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</si>
  <si>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</si>
  <si>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</si>
  <si>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</si>
  <si>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</si>
  <si>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</si>
  <si>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</si>
  <si>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</si>
  <si>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</si>
  <si>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</si>
  <si>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</si>
  <si>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</si>
  <si>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</si>
  <si>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</si>
  <si>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</si>
  <si>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</si>
  <si>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</si>
  <si>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</si>
  <si>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</si>
  <si>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</si>
  <si>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</si>
  <si>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</si>
  <si>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</si>
  <si>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</si>
  <si>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</si>
  <si>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</si>
  <si>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</si>
  <si>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</si>
  <si>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</si>
  <si>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</si>
  <si>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</si>
  <si>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</si>
  <si>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</si>
  <si>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</si>
  <si>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</si>
  <si>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</si>
  <si>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</si>
  <si>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</si>
  <si>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</si>
  <si>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</si>
  <si>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</si>
  <si>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</si>
  <si>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</si>
  <si>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</si>
  <si>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</si>
  <si>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</si>
  <si>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</si>
  <si>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</si>
  <si>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</si>
  <si>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</si>
  <si>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</si>
  <si>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</si>
  <si>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</si>
  <si>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</si>
  <si>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</si>
  <si>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</si>
  <si>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</si>
  <si>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</si>
  <si>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</si>
  <si>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</si>
  <si>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</si>
  <si>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</si>
  <si>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</si>
  <si>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</si>
  <si>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</si>
  <si>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</si>
  <si>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</si>
  <si>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</si>
  <si>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</si>
  <si>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</si>
  <si>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</si>
  <si>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</si>
  <si>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</si>
  <si>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</si>
  <si>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</si>
  <si>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</si>
  <si>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</si>
  <si>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</si>
  <si>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</si>
  <si>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</si>
  <si>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</si>
  <si>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</si>
  <si>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</si>
  <si>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</si>
  <si>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</si>
  <si>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</si>
  <si>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</si>
  <si>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</si>
  <si>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</si>
  <si>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</si>
  <si>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</si>
  <si>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</si>
  <si>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</si>
  <si>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</si>
  <si>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</si>
  <si>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</si>
  <si>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</si>
  <si>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</si>
  <si>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</si>
  <si>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</si>
  <si>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</si>
  <si>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</si>
  <si>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</si>
  <si>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</si>
  <si>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</si>
  <si>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</si>
  <si>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</si>
  <si>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</si>
  <si>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</si>
  <si>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</si>
  <si>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</si>
  <si>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</si>
  <si>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</si>
  <si>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</si>
  <si>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</si>
  <si>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</si>
  <si>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</si>
  <si>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</si>
  <si>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</si>
  <si>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</si>
  <si>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</si>
  <si>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</si>
  <si>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</si>
  <si>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</si>
  <si>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</si>
  <si>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</si>
  <si>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</si>
  <si>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</si>
  <si>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</si>
  <si>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</si>
  <si>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</si>
  <si>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</si>
  <si>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</si>
  <si>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</si>
  <si>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</si>
  <si>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</si>
  <si>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</si>
  <si>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</si>
  <si>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</si>
  <si>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</si>
  <si>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</si>
  <si>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</si>
  <si>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</si>
  <si>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</si>
  <si>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</si>
  <si>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</si>
  <si>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</si>
  <si>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</si>
  <si>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</si>
  <si>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</si>
  <si>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</si>
  <si>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</si>
  <si>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</si>
  <si>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</si>
  <si>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</si>
  <si>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</si>
  <si>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</si>
  <si>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</si>
  <si>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</si>
  <si>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</si>
  <si>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</si>
  <si>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</si>
  <si>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</si>
  <si>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</si>
  <si>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</si>
  <si>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</si>
  <si>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</si>
  <si>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</si>
  <si>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</si>
  <si>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</si>
  <si>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</si>
  <si>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</si>
  <si>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</si>
  <si>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</si>
  <si>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</si>
  <si>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</si>
  <si>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</si>
  <si>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</si>
  <si>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</si>
  <si>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</si>
  <si>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</si>
  <si>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</si>
  <si>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</si>
  <si>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</si>
  <si>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</si>
  <si>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</si>
  <si>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</si>
  <si>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</si>
  <si>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</si>
  <si>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</si>
  <si>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</si>
  <si>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</si>
  <si>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</si>
  <si>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</si>
  <si>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</si>
  <si>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</si>
  <si>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</si>
  <si>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</si>
  <si>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</si>
  <si>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</si>
  <si>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</si>
  <si>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</si>
  <si>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</si>
  <si>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</si>
  <si>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</si>
  <si>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</si>
  <si>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</si>
  <si>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</si>
  <si>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</si>
  <si>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</si>
  <si>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</si>
  <si>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</si>
  <si>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</si>
  <si>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</si>
  <si>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</si>
  <si>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</si>
  <si>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</si>
  <si>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</si>
  <si>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</si>
  <si>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</si>
  <si>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</si>
  <si>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</si>
  <si>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</si>
  <si>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</si>
  <si>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</si>
  <si>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</si>
  <si>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</si>
  <si>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</si>
  <si>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</si>
  <si>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</si>
  <si>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</si>
  <si>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</si>
  <si>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</si>
  <si>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</si>
  <si>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</si>
  <si>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</si>
  <si>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</si>
  <si>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</si>
  <si>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</si>
  <si>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</si>
  <si>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</si>
  <si>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</si>
  <si>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</si>
  <si>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</si>
  <si>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</si>
  <si>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</si>
  <si>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</si>
  <si>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</si>
  <si>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</si>
  <si>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</si>
  <si>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</si>
  <si>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</si>
  <si>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</si>
  <si>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</si>
  <si>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</si>
  <si>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</si>
  <si>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</si>
  <si>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</si>
  <si>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</si>
  <si>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</si>
  <si>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</si>
  <si>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</si>
  <si>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</si>
  <si>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</si>
  <si>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</si>
  <si>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</si>
  <si>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</si>
  <si>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</si>
  <si>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</si>
  <si>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</si>
  <si>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</si>
  <si>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</si>
  <si>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</si>
  <si>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</si>
  <si>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</si>
  <si>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</si>
  <si>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</si>
  <si>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</si>
  <si>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</si>
  <si>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</si>
  <si>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</si>
  <si>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</si>
  <si>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</si>
  <si>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</si>
  <si>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</si>
  <si>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</si>
  <si>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</si>
  <si>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</si>
  <si>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</si>
  <si>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</si>
  <si>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</si>
  <si>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</si>
  <si>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</si>
  <si>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</si>
  <si>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</si>
  <si>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</si>
  <si>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</si>
  <si>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</si>
  <si>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</si>
  <si>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</si>
  <si>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</si>
  <si>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</si>
  <si>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</si>
  <si>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</si>
  <si>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</si>
  <si>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</si>
  <si>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</si>
  <si>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</si>
  <si>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</si>
  <si>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</si>
  <si>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</si>
  <si>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</si>
  <si>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</si>
  <si>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</si>
  <si>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</si>
  <si>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</si>
  <si>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</si>
  <si>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</si>
  <si>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</si>
  <si>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</si>
  <si>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</si>
  <si>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</si>
  <si>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</si>
  <si>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</si>
  <si>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</si>
  <si>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</si>
  <si>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</si>
  <si>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</si>
  <si>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</si>
  <si>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</si>
  <si>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</si>
  <si>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</si>
  <si>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</si>
  <si>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</si>
  <si>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</si>
  <si>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</si>
  <si>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</si>
  <si>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</si>
  <si>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</si>
  <si>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</si>
  <si>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</si>
  <si>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</si>
  <si>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</si>
  <si>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</si>
  <si>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</si>
  <si>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</si>
  <si>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</si>
  <si>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</si>
  <si>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</si>
  <si>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</si>
  <si>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</si>
  <si>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</si>
  <si>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</si>
  <si>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</si>
  <si>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</si>
  <si>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</si>
  <si>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</si>
  <si>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</si>
  <si>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</si>
  <si>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</si>
  <si>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</si>
  <si>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</si>
  <si>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</si>
  <si>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</si>
  <si>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</si>
  <si>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</si>
  <si>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</si>
  <si>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</si>
  <si>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</si>
  <si>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</si>
  <si>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</si>
  <si>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</si>
  <si>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</si>
  <si>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</si>
  <si>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</si>
  <si>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</si>
  <si>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</si>
  <si>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</si>
  <si>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</si>
  <si>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</si>
  <si>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</si>
  <si>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</si>
  <si>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</si>
  <si>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</si>
  <si>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</si>
  <si>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</si>
  <si>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</si>
  <si>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</si>
  <si>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</si>
  <si>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</si>
  <si>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</si>
  <si>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</si>
  <si>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</si>
  <si>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</si>
  <si>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</si>
  <si>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</si>
  <si>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</si>
  <si>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</si>
  <si>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</si>
  <si>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</si>
  <si>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</si>
  <si>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</si>
  <si>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</si>
  <si>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</si>
  <si>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</si>
  <si>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</si>
  <si>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</si>
  <si>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</si>
  <si>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</si>
  <si>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</si>
  <si>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</si>
  <si>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</si>
  <si>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</si>
  <si>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</si>
  <si>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</si>
  <si>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</si>
  <si>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</si>
  <si>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</si>
  <si>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</si>
  <si>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</si>
  <si>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</si>
  <si>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</si>
  <si>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</si>
  <si>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</si>
  <si>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</si>
  <si>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</si>
  <si>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</si>
  <si>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</si>
  <si>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</si>
  <si>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</si>
  <si>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</si>
  <si>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</si>
  <si>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</si>
  <si>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</si>
  <si>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</si>
  <si>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</si>
  <si>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</si>
  <si>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</si>
  <si>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</si>
  <si>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</si>
  <si>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</si>
  <si>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</si>
  <si>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</si>
  <si>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</si>
  <si>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</si>
  <si>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</si>
  <si>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</si>
  <si>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</si>
  <si>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</si>
  <si>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</si>
  <si>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</si>
  <si>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</si>
  <si>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</si>
  <si>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</si>
  <si>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</si>
  <si>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</si>
  <si>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</si>
  <si>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</si>
  <si>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</si>
  <si>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</si>
  <si>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</si>
  <si>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</si>
  <si>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</si>
  <si>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</si>
  <si>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</si>
  <si>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</si>
  <si>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</si>
  <si>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</si>
  <si>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</si>
  <si>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</si>
  <si>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</si>
  <si>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</si>
  <si>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</si>
  <si>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</si>
  <si>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</si>
  <si>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</si>
  <si>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</si>
  <si>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</si>
  <si>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</si>
  <si>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</si>
  <si>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</si>
  <si>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</si>
  <si>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</si>
  <si>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</si>
  <si>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</si>
  <si>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</si>
  <si>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</si>
  <si>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</si>
  <si>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</si>
  <si>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</si>
  <si>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</si>
  <si>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</si>
  <si>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</si>
  <si>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</si>
  <si>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</si>
  <si>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</si>
  <si>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</si>
  <si>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</si>
  <si>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</si>
  <si>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</si>
  <si>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</si>
  <si>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</si>
  <si>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</si>
  <si>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</si>
  <si>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</si>
  <si>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</si>
  <si>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</si>
  <si>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</si>
  <si>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</si>
  <si>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</si>
  <si>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</si>
  <si>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</si>
  <si>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</si>
  <si>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</si>
  <si>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</si>
  <si>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</si>
  <si>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</si>
  <si>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</si>
  <si>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</si>
  <si>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</si>
  <si>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</si>
  <si>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</si>
  <si>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</si>
  <si>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</si>
  <si>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</si>
  <si>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</si>
  <si>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</si>
  <si>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</si>
  <si>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</si>
  <si>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</si>
  <si>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</si>
  <si>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</si>
  <si>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</si>
  <si>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</si>
  <si>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</si>
  <si>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</si>
  <si>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</si>
  <si>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</si>
  <si>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</si>
  <si>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</si>
  <si>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</si>
  <si>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</si>
  <si>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</si>
  <si>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</si>
  <si>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</si>
  <si>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</si>
  <si>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</si>
  <si>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</si>
  <si>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</si>
  <si>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</si>
  <si>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</si>
  <si>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</si>
  <si>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</si>
  <si>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</si>
  <si>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</si>
  <si>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</si>
  <si>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</si>
  <si>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</si>
  <si>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</si>
  <si>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</si>
  <si>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</si>
  <si>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</si>
  <si>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</si>
  <si>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</si>
  <si>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</si>
  <si>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</si>
  <si>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</si>
  <si>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</si>
  <si>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</si>
  <si>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</si>
  <si>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</si>
  <si>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</si>
  <si>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</si>
  <si>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</si>
  <si>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</si>
  <si>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</si>
  <si>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</si>
  <si>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</si>
  <si>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</si>
  <si>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</si>
  <si>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</si>
  <si>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</si>
  <si>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</si>
  <si>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</si>
  <si>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</si>
  <si>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</si>
  <si>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</si>
  <si>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</si>
  <si>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</si>
  <si>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</si>
  <si>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</si>
  <si>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</si>
  <si>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</si>
  <si>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</si>
  <si>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</si>
  <si>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</si>
  <si>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</si>
  <si>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</si>
  <si>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</si>
  <si>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</si>
  <si>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</si>
  <si>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</si>
  <si>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</si>
  <si>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</si>
  <si>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</si>
  <si>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</si>
  <si>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</si>
  <si>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</si>
  <si>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</si>
  <si>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</si>
  <si>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</si>
  <si>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</si>
  <si>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</si>
  <si>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</si>
  <si>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</si>
  <si>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</si>
  <si>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</si>
  <si>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</si>
  <si>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</si>
  <si>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</si>
  <si>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</si>
  <si>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</si>
  <si>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</si>
  <si>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</si>
  <si>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</si>
  <si>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</si>
  <si>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</si>
  <si>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</si>
  <si>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</si>
  <si>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</si>
  <si>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</si>
  <si>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</si>
  <si>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</si>
  <si>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</si>
  <si>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</si>
  <si>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</si>
  <si>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</si>
  <si>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</si>
  <si>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</si>
  <si>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</si>
  <si>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</si>
  <si>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</si>
  <si>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</si>
  <si>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</si>
  <si>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</si>
  <si>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</si>
  <si>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</si>
  <si>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</si>
  <si>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</si>
  <si>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</si>
  <si>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</si>
  <si>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</si>
  <si>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</si>
  <si>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</si>
  <si>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</si>
  <si>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</si>
  <si>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</si>
  <si>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</si>
  <si>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</si>
  <si>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</si>
  <si>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</si>
  <si>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</si>
  <si>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</si>
  <si>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</si>
  <si>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</si>
  <si>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</si>
  <si>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</si>
  <si>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</si>
  <si>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</si>
  <si>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</si>
  <si>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</si>
  <si>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</si>
  <si>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</si>
  <si>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</si>
  <si>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</si>
  <si>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</si>
  <si>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</si>
  <si>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</si>
  <si>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</si>
  <si>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</si>
  <si>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</si>
  <si>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</si>
  <si>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</si>
  <si>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</si>
  <si>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</si>
  <si>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</si>
  <si>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</si>
  <si>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</si>
  <si>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</si>
  <si>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</si>
  <si>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</si>
  <si>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</si>
  <si>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</si>
  <si>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</si>
  <si>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</si>
  <si>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</si>
  <si>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</si>
  <si>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</si>
  <si>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</si>
  <si>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</si>
  <si>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</si>
  <si>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</si>
  <si>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</si>
  <si>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</si>
  <si>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</si>
  <si>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</si>
  <si>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</si>
  <si>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</si>
  <si>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</si>
  <si>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</si>
  <si>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</si>
  <si>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</si>
  <si>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</si>
  <si>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</si>
  <si>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</si>
  <si>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</si>
  <si>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</si>
  <si>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</si>
  <si>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</si>
  <si>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</si>
  <si>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</si>
  <si>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</si>
  <si>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</si>
  <si>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</si>
  <si>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</si>
  <si>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</si>
  <si>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</si>
  <si>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</si>
  <si>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</si>
  <si>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</si>
  <si>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</si>
  <si>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</si>
  <si>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</si>
  <si>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</si>
  <si>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</si>
  <si>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</si>
  <si>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</si>
  <si>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</si>
  <si>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</si>
  <si>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</si>
  <si>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</si>
  <si>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</si>
  <si>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</si>
  <si>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</si>
  <si>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</si>
  <si>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</si>
  <si>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</si>
  <si>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</si>
  <si>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</si>
  <si>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</si>
  <si>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</si>
  <si>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</si>
  <si>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</si>
  <si>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</si>
  <si>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</si>
  <si>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</si>
  <si>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</si>
  <si>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</si>
  <si>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</si>
  <si>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</si>
  <si>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</si>
  <si>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</si>
  <si>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</si>
  <si>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</si>
  <si>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</si>
  <si>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</si>
  <si>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</si>
  <si>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</si>
  <si>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</si>
  <si>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</si>
  <si>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</si>
  <si>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</si>
  <si>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</si>
  <si>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</si>
  <si>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</si>
  <si>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</si>
  <si>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</si>
  <si>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</si>
  <si>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</si>
  <si>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</si>
  <si>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</si>
  <si>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</si>
  <si>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</si>
  <si>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</si>
  <si>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</si>
  <si>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</si>
  <si>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</si>
  <si>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</si>
  <si>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</si>
  <si>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</si>
  <si>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</si>
  <si>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</si>
  <si>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</si>
  <si>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</si>
  <si>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</si>
  <si>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</si>
  <si>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</si>
  <si>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</si>
  <si>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</si>
  <si>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</si>
  <si>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</si>
  <si>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</si>
  <si>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</si>
  <si>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</si>
  <si>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</si>
  <si>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</si>
  <si>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</si>
  <si>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</si>
  <si>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</si>
  <si>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</si>
  <si>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</si>
  <si>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</si>
  <si>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</si>
  <si>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</si>
  <si>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</si>
  <si>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</si>
  <si>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</si>
  <si>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</si>
  <si>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</si>
  <si>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</si>
  <si>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</si>
  <si>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</si>
  <si>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</si>
  <si>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</si>
  <si>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</si>
  <si>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</si>
  <si>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</si>
  <si>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</si>
  <si>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</si>
  <si>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</si>
  <si>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</si>
  <si>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</si>
  <si>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</si>
  <si>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</si>
  <si>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</si>
  <si>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</si>
  <si>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</si>
  <si>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</si>
  <si>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</si>
  <si>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</si>
  <si>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</si>
  <si>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</si>
  <si>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</si>
  <si>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</si>
  <si>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</si>
  <si>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</si>
  <si>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</si>
  <si>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</si>
  <si>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</si>
  <si>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</si>
  <si>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</si>
  <si>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</si>
  <si>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</si>
  <si>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</si>
  <si>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</si>
  <si>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</si>
  <si>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</si>
  <si>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</si>
  <si>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</si>
  <si>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</si>
  <si>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</si>
  <si>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</si>
  <si>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</si>
  <si>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</si>
  <si>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</si>
  <si>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</si>
  <si>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</si>
  <si>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</si>
  <si>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</si>
  <si>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</si>
  <si>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</si>
  <si>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</si>
  <si>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</si>
  <si>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</si>
  <si>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</si>
  <si>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</si>
  <si>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</si>
  <si>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</si>
  <si>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</si>
  <si>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</si>
  <si>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</si>
  <si>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</si>
  <si>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</si>
  <si>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</si>
  <si>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</si>
  <si>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</si>
  <si>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</si>
  <si>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</si>
  <si>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</si>
  <si>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</si>
  <si>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</si>
  <si>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</si>
  <si>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</si>
  <si>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</si>
  <si>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</si>
  <si>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</si>
  <si>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</si>
  <si>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</si>
  <si>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</si>
  <si>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</si>
  <si>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</si>
  <si>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</si>
  <si>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</si>
  <si>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</si>
  <si>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</si>
  <si>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</si>
  <si>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</si>
  <si>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</si>
  <si>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</si>
  <si>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</si>
  <si>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</si>
  <si>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</si>
  <si>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</si>
  <si>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</si>
  <si>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</si>
  <si>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</si>
  <si>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</si>
  <si>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</si>
  <si>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</si>
  <si>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</si>
  <si>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</si>
  <si>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</si>
  <si>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</si>
  <si>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</si>
  <si>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</si>
  <si>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</si>
  <si>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</si>
  <si>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</si>
  <si>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</si>
  <si>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</si>
  <si>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</si>
  <si>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</si>
  <si>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</si>
  <si>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</si>
  <si>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</si>
  <si>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</si>
  <si>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</si>
  <si>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</si>
  <si>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</si>
  <si>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</si>
  <si>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</si>
  <si>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</si>
  <si>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</si>
  <si>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</si>
  <si>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</si>
  <si>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</si>
  <si>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</si>
  <si>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</si>
  <si>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</si>
  <si>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</si>
  <si>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</si>
  <si>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</si>
  <si>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</si>
  <si>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</si>
  <si>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</si>
  <si>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</si>
  <si>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</si>
  <si>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</si>
  <si>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</si>
  <si>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</si>
  <si>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</si>
  <si>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</si>
  <si>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</si>
  <si>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</si>
  <si>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</si>
  <si>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</si>
  <si>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</si>
  <si>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</si>
  <si>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</si>
  <si>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</si>
  <si>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</si>
  <si>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</si>
  <si>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</si>
  <si>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</si>
  <si>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</si>
  <si>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</si>
  <si>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</si>
  <si>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</si>
  <si>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</si>
  <si>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</si>
  <si>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</si>
  <si>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</si>
  <si>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</si>
  <si>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</si>
  <si>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</si>
  <si>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</si>
  <si>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</si>
  <si>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</si>
  <si>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</si>
  <si>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</si>
  <si>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</si>
  <si>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</si>
  <si>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</si>
  <si>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</si>
  <si>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</si>
  <si>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</si>
  <si>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</si>
  <si>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</si>
  <si>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</si>
  <si>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</si>
  <si>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</si>
  <si>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</si>
  <si>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</si>
  <si>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</si>
  <si>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</si>
  <si>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</si>
  <si>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</si>
  <si>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</si>
  <si>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</si>
  <si>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</si>
  <si>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</si>
  <si>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</si>
  <si>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</si>
  <si>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</si>
  <si>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</si>
  <si>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</si>
  <si>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</si>
  <si>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</si>
  <si>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</si>
  <si>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</si>
  <si>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</si>
  <si>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</si>
  <si>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</si>
  <si>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</si>
  <si>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</si>
  <si>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</si>
  <si>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</si>
  <si>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</si>
  <si>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</si>
  <si>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</si>
  <si>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</si>
  <si>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</si>
  <si>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</si>
  <si>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</si>
  <si>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</si>
  <si>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</si>
  <si>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</si>
  <si>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</si>
  <si>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</si>
  <si>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</si>
  <si>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</si>
  <si>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</si>
  <si>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</si>
  <si>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</si>
  <si>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</si>
  <si>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</si>
  <si>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</si>
  <si>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</si>
  <si>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</si>
  <si>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</si>
  <si>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</si>
  <si>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</si>
  <si>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</si>
  <si>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</si>
  <si>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</si>
  <si>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</si>
  <si>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</si>
  <si>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</si>
  <si>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</si>
  <si>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</si>
  <si>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</si>
  <si>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</si>
  <si>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</si>
  <si>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</si>
  <si>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</si>
  <si>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</si>
  <si>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</si>
  <si>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</si>
  <si>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</si>
  <si>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</si>
  <si>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</si>
  <si>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</si>
  <si>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</si>
  <si>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</si>
  <si>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</si>
  <si>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</si>
  <si>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</si>
  <si>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</si>
  <si>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</si>
  <si>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</si>
  <si>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</si>
  <si>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</si>
  <si>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</si>
  <si>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</si>
  <si>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</si>
  <si>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</si>
  <si>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</si>
  <si>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</si>
  <si>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</si>
  <si>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</si>
  <si>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</si>
  <si>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</si>
  <si>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</si>
  <si>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</si>
  <si>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</si>
  <si>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</si>
  <si>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</si>
  <si>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</si>
  <si>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</si>
  <si>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</si>
  <si>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</si>
  <si>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</si>
  <si>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</si>
  <si>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</si>
  <si>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</si>
  <si>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</si>
  <si>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</si>
  <si>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</si>
  <si>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</si>
  <si>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</si>
  <si>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</si>
  <si>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</si>
  <si>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</si>
  <si>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</si>
  <si>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</si>
  <si>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</si>
  <si>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</si>
  <si>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</si>
  <si>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</si>
  <si>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</si>
  <si>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</si>
  <si>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</si>
  <si>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</si>
  <si>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</si>
  <si>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</si>
  <si>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</si>
  <si>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</si>
  <si>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</si>
  <si>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</si>
  <si>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</si>
  <si>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</si>
  <si>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</si>
  <si>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</si>
  <si>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</si>
  <si>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</si>
  <si>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</si>
  <si>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</si>
  <si>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</si>
  <si>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</si>
  <si>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</si>
  <si>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</si>
  <si>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</si>
  <si>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</si>
  <si>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</si>
  <si>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</si>
  <si>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</si>
  <si>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</si>
  <si>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</si>
  <si>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</si>
  <si>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</si>
  <si>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</si>
  <si>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</si>
  <si>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</si>
  <si>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</si>
  <si>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</si>
  <si>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</si>
  <si>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</si>
  <si>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</si>
  <si>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</si>
  <si>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</si>
  <si>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</si>
  <si>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</si>
  <si>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</si>
  <si>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</si>
  <si>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</si>
  <si>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</si>
  <si>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</si>
  <si>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</si>
  <si>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</si>
  <si>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</si>
  <si>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</si>
  <si>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</si>
  <si>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</si>
  <si>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</si>
  <si>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</si>
  <si>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</si>
  <si>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</si>
  <si>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</si>
  <si>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</si>
  <si>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</si>
  <si>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</si>
  <si>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</si>
  <si>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</si>
  <si>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</si>
  <si>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</si>
  <si>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</si>
  <si>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</si>
  <si>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</si>
  <si>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</si>
  <si>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</si>
  <si>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</si>
  <si>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</si>
  <si>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</si>
  <si>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</si>
  <si>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</si>
  <si>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</si>
  <si>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</si>
  <si>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</si>
  <si>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</si>
  <si>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</si>
  <si>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</si>
  <si>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</si>
  <si>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</si>
  <si>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</si>
  <si>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</si>
  <si>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</si>
  <si>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</si>
  <si>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</si>
  <si>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</si>
  <si>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</si>
  <si>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</si>
  <si>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</si>
  <si>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</si>
  <si>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</si>
  <si>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</si>
  <si>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</si>
  <si>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</si>
  <si>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</si>
  <si>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</si>
  <si>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</si>
  <si>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</si>
  <si>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</si>
  <si>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</si>
  <si>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</si>
  <si>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</si>
  <si>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</si>
  <si>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</si>
  <si>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</si>
  <si>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</si>
  <si>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</si>
  <si>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</si>
  <si>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</si>
  <si>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</si>
  <si>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</si>
  <si>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</si>
  <si>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</si>
  <si>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</si>
  <si>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</si>
  <si>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</si>
  <si>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</si>
  <si>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</si>
  <si>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</si>
  <si>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</si>
  <si>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</si>
  <si>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</si>
  <si>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</si>
  <si>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</si>
  <si>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</si>
  <si>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</si>
  <si>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</si>
  <si>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</si>
  <si>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</si>
  <si>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</si>
  <si>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</si>
  <si>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</si>
  <si>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</si>
  <si>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</si>
  <si>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</si>
  <si>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</si>
  <si>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</si>
  <si>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</si>
  <si>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</si>
  <si>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</si>
  <si>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</si>
  <si>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</si>
  <si>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</si>
  <si>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</si>
  <si>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</si>
  <si>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</si>
  <si>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</si>
  <si>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</si>
  <si>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</si>
  <si>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</si>
  <si>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</si>
  <si>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</si>
  <si>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</si>
  <si>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</si>
  <si>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</si>
  <si>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</si>
  <si>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</si>
  <si>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</si>
  <si>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</si>
  <si>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</si>
  <si>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</si>
  <si>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</si>
  <si>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</si>
  <si>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</si>
  <si>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</si>
  <si>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</si>
  <si>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</si>
  <si>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</si>
  <si>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</si>
  <si>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</si>
  <si>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</si>
  <si>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</si>
  <si>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</si>
  <si>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</si>
  <si>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</si>
  <si>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</si>
  <si>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</si>
  <si>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</si>
  <si>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</si>
  <si>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</si>
  <si>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</si>
  <si>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</si>
  <si>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</si>
  <si>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</si>
  <si>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</si>
  <si>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</si>
  <si>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</si>
  <si>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</si>
  <si>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</si>
  <si>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</si>
  <si>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</si>
  <si>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</si>
  <si>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</si>
  <si>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</si>
  <si>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</si>
  <si>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</si>
  <si>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</si>
  <si>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</si>
  <si>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</si>
  <si>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</si>
  <si>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</si>
  <si>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</si>
  <si>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</si>
  <si>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</si>
  <si>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</si>
  <si>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</si>
  <si>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</si>
  <si>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</si>
  <si>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</si>
  <si>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</si>
  <si>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</si>
  <si>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</si>
  <si>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</si>
  <si>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</si>
  <si>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</si>
  <si>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</si>
  <si>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</si>
  <si>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</si>
  <si>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</si>
  <si>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</si>
  <si>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</si>
  <si>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</si>
  <si>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</si>
  <si>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</si>
  <si>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</si>
  <si>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</si>
  <si>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</si>
  <si>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</si>
  <si>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</si>
  <si>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</si>
  <si>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</si>
  <si>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</si>
  <si>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</si>
  <si>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</si>
  <si>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</si>
  <si>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</si>
  <si>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</si>
  <si>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</si>
  <si>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</si>
  <si>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</si>
  <si>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</si>
  <si>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</si>
  <si>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</si>
  <si>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</si>
  <si>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</si>
  <si>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</si>
  <si>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</si>
  <si>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</si>
  <si>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</si>
  <si>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</si>
  <si>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</si>
  <si>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</si>
  <si>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</si>
  <si>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</si>
  <si>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</si>
  <si>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</si>
  <si>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</si>
  <si>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</si>
  <si>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</si>
  <si>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</si>
  <si>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</si>
  <si>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</si>
  <si>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</si>
  <si>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</si>
  <si>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</si>
  <si>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</si>
  <si>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</si>
  <si>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</si>
  <si>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</si>
  <si>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</si>
  <si>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</si>
  <si>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</si>
  <si>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</si>
  <si>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</si>
  <si>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</si>
  <si>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</si>
  <si>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</si>
  <si>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</si>
  <si>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</si>
  <si>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</si>
  <si>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</si>
  <si>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</si>
  <si>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</si>
  <si>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</si>
  <si>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</si>
  <si>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</si>
  <si>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</si>
  <si>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</si>
  <si>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</si>
  <si>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</si>
  <si>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</si>
  <si>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</si>
  <si>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</si>
  <si>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</si>
  <si>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</si>
  <si>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</si>
  <si>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</si>
  <si>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</si>
  <si>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</si>
  <si>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</si>
  <si>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</si>
  <si>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</si>
  <si>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</si>
  <si>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</si>
  <si>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</si>
  <si>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</si>
  <si>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</si>
  <si>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</si>
  <si>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</si>
  <si>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</si>
  <si>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</si>
  <si>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</si>
  <si>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</si>
  <si>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</si>
  <si>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</si>
  <si>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</si>
  <si>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</si>
  <si>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</si>
  <si>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</si>
  <si>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</si>
  <si>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</si>
  <si>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</si>
  <si>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</si>
  <si>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</si>
  <si>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</si>
  <si>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</si>
  <si>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</si>
  <si>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</si>
  <si>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</si>
  <si>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</si>
  <si>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</si>
  <si>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</si>
  <si>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</si>
  <si>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</si>
  <si>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</si>
  <si>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</si>
  <si>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</si>
  <si>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</si>
  <si>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</si>
  <si>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</si>
  <si>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</si>
  <si>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</si>
  <si>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</si>
  <si>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</si>
  <si>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</si>
  <si>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</si>
  <si>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</si>
  <si>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</si>
  <si>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</si>
  <si>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</si>
  <si>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</si>
  <si>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</si>
  <si>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</si>
  <si>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</si>
  <si>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</si>
  <si>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</si>
  <si>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</si>
  <si>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</si>
  <si>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</si>
  <si>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</si>
  <si>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</si>
  <si>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</si>
  <si>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</si>
  <si>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</si>
  <si>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</si>
  <si>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</si>
  <si>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</si>
  <si>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</si>
  <si>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</si>
  <si>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</si>
  <si>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</si>
  <si>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</si>
  <si>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</si>
  <si>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</si>
  <si>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</si>
  <si>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</si>
  <si>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</si>
  <si>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</si>
  <si>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</si>
  <si>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</si>
  <si>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</si>
  <si>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</si>
  <si>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</si>
  <si>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</si>
  <si>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</si>
  <si>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</si>
  <si>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</si>
  <si>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</si>
  <si>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</si>
  <si>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</si>
  <si>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</si>
  <si>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</si>
  <si>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</si>
  <si>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</si>
  <si>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</si>
  <si>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</si>
  <si>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</si>
  <si>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</si>
  <si>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</si>
  <si>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</si>
  <si>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</si>
  <si>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</si>
  <si>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</si>
  <si>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</si>
  <si>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</si>
  <si>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</si>
  <si>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</si>
  <si>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</si>
  <si>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</si>
  <si>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</si>
  <si>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</si>
  <si>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</si>
  <si>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</si>
  <si>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</si>
  <si>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</si>
  <si>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</si>
  <si>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</si>
  <si>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</si>
  <si>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</si>
  <si>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</si>
  <si>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</si>
  <si>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</si>
  <si>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</si>
  <si>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</si>
  <si>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</si>
  <si>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</si>
  <si>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</si>
  <si>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</si>
  <si>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</si>
  <si>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</si>
  <si>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</si>
  <si>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</si>
  <si>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</si>
  <si>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</si>
  <si>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</si>
  <si>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</si>
  <si>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</si>
  <si>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</si>
  <si>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</si>
  <si>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</si>
  <si>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</si>
  <si>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</si>
  <si>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</si>
  <si>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</si>
  <si>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</si>
  <si>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</si>
  <si>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</si>
  <si>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</si>
  <si>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</si>
  <si>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</si>
  <si>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</si>
  <si>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</si>
  <si>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</si>
  <si>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</si>
  <si>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</si>
  <si>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</si>
  <si>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</si>
  <si>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</si>
  <si>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</si>
  <si>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</si>
  <si>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</si>
  <si>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</si>
  <si>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</si>
  <si>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</si>
  <si>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</si>
  <si>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</si>
  <si>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</si>
  <si>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</si>
  <si>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</si>
  <si>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</si>
  <si>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</si>
  <si>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</si>
  <si>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</si>
  <si>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</si>
  <si>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</si>
  <si>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</si>
  <si>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</si>
  <si>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</si>
  <si>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</si>
  <si>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</si>
  <si>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</si>
  <si>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</si>
  <si>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</si>
  <si>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</si>
  <si>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</si>
  <si>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</si>
  <si>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</si>
  <si>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</si>
  <si>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</si>
  <si>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</si>
  <si>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</si>
  <si>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</si>
  <si>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</si>
  <si>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</si>
  <si>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</si>
  <si>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</si>
  <si>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</si>
  <si>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</si>
  <si>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</si>
  <si>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</si>
  <si>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</si>
  <si>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</si>
  <si>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</si>
  <si>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</si>
  <si>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</si>
  <si>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</si>
  <si>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</si>
  <si>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</si>
  <si>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</si>
  <si>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</si>
  <si>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</si>
  <si>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</si>
  <si>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</si>
  <si>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</si>
  <si>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</si>
  <si>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</si>
  <si>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</si>
  <si>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</si>
  <si>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</si>
  <si>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</si>
  <si>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</si>
  <si>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</si>
  <si>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</si>
  <si>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</si>
  <si>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</si>
  <si>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</si>
  <si>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</si>
  <si>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</si>
  <si>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</si>
  <si>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</si>
  <si>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</si>
  <si>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</si>
  <si>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</si>
  <si>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</si>
  <si>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</si>
  <si>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</si>
  <si>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</si>
  <si>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</si>
  <si>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</si>
  <si>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</si>
  <si>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</si>
  <si>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</si>
  <si>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</si>
  <si>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</si>
  <si>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</si>
  <si>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</si>
  <si>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</si>
  <si>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</si>
  <si>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</si>
  <si>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</si>
  <si>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</si>
  <si>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</si>
  <si>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</si>
  <si>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</si>
  <si>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</si>
  <si>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</si>
  <si>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</si>
  <si>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</si>
  <si>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</si>
  <si>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</si>
  <si>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</si>
  <si>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</si>
  <si>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</si>
  <si>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</si>
  <si>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</si>
  <si>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</si>
  <si>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</si>
  <si>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</si>
  <si>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</si>
  <si>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</si>
  <si>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</si>
  <si>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</si>
  <si>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</si>
  <si>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</si>
  <si>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</si>
  <si>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</si>
  <si>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</si>
  <si>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</si>
  <si>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</si>
  <si>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</si>
  <si>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</si>
  <si>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</si>
  <si>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</si>
  <si>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</si>
  <si>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</si>
  <si>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</si>
  <si>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</si>
  <si>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</si>
  <si>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</si>
  <si>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</si>
  <si>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</si>
  <si>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</si>
  <si>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</si>
  <si>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</si>
  <si>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</si>
  <si>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</si>
  <si>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</si>
  <si>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</si>
  <si>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</si>
  <si>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</si>
  <si>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</si>
  <si>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</si>
  <si>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</si>
  <si>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</si>
  <si>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</si>
  <si>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</si>
  <si>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</si>
  <si>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</si>
  <si>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</si>
  <si>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</si>
  <si>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</si>
  <si>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</si>
  <si>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</si>
  <si>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</si>
  <si>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</si>
  <si>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</si>
  <si>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</si>
  <si>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</si>
  <si>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</si>
  <si>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</si>
  <si>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</si>
  <si>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</si>
  <si>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</si>
  <si>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</si>
  <si>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</si>
  <si>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</si>
  <si>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</si>
  <si>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</si>
  <si>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</si>
  <si>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</si>
  <si>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</si>
  <si>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</si>
  <si>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</si>
  <si>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</si>
  <si>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</si>
  <si>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</si>
  <si>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</si>
  <si>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</si>
  <si>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</si>
  <si>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</si>
  <si>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</si>
  <si>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</si>
  <si>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</si>
  <si>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</si>
  <si>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</si>
  <si>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</si>
  <si>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</si>
  <si>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</si>
  <si>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</si>
  <si>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</si>
  <si>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</si>
  <si>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</si>
  <si>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</si>
  <si>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</si>
  <si>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</si>
  <si>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</si>
  <si>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</si>
  <si>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</si>
  <si>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</si>
  <si>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</si>
  <si>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</si>
  <si>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</si>
  <si>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</si>
  <si>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</si>
  <si>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</si>
  <si>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</si>
  <si>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</si>
  <si>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</si>
  <si>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</si>
  <si>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</si>
  <si>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</si>
  <si>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</si>
  <si>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</si>
  <si>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</si>
  <si>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</si>
  <si>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</si>
  <si>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</si>
  <si>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</si>
  <si>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</si>
  <si>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</si>
  <si>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</si>
  <si>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</si>
  <si>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</si>
  <si>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</si>
  <si>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</si>
  <si>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</si>
  <si>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</si>
  <si>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</si>
  <si>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</si>
  <si>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</si>
  <si>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</si>
  <si>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</si>
  <si>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</si>
  <si>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</si>
  <si>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</si>
  <si>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</si>
  <si>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</si>
  <si>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</si>
  <si>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</si>
  <si>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</si>
  <si>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</si>
  <si>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</si>
  <si>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</si>
  <si>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</si>
  <si>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</si>
  <si>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</si>
  <si>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</si>
  <si>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</si>
  <si>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</si>
  <si>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</si>
  <si>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</si>
  <si>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</si>
  <si>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</si>
  <si>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</si>
  <si>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</si>
  <si>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</si>
  <si>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</si>
  <si>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</si>
  <si>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</si>
  <si>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</si>
  <si>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</si>
  <si>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</si>
  <si>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</si>
  <si>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</si>
  <si>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</si>
  <si>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</si>
  <si>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</si>
  <si>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</si>
  <si>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</si>
  <si>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</si>
  <si>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</si>
  <si>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</si>
  <si>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</si>
  <si>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</si>
  <si>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</si>
  <si>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</si>
  <si>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</si>
  <si>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</si>
  <si>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</si>
  <si>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</si>
  <si>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</si>
  <si>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</si>
  <si>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</si>
  <si>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</si>
  <si>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</si>
  <si>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</si>
  <si>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</si>
  <si>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</si>
  <si>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</si>
  <si>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</si>
  <si>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</si>
  <si>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</si>
  <si>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</si>
  <si>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</si>
  <si>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</si>
  <si>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</si>
  <si>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</si>
  <si>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</si>
  <si>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</si>
  <si>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</si>
  <si>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</si>
  <si>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</si>
  <si>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</si>
  <si>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</si>
  <si>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</si>
  <si>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</si>
  <si>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</si>
  <si>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</si>
  <si>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</si>
  <si>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</si>
  <si>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</si>
  <si>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</si>
  <si>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</si>
  <si>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</si>
  <si>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</si>
  <si>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</si>
  <si>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</si>
  <si>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</si>
  <si>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</si>
  <si>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</si>
  <si>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</si>
  <si>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</si>
  <si>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</si>
  <si>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</si>
  <si>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</si>
  <si>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</si>
  <si>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</si>
  <si>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</si>
  <si>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</si>
  <si>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</si>
  <si>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</si>
  <si>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</si>
  <si>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</si>
  <si>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</si>
  <si>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</si>
  <si>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</si>
  <si>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</si>
  <si>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</si>
  <si>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</si>
  <si>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</si>
  <si>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</si>
  <si>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</si>
  <si>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</si>
  <si>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</si>
  <si>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</si>
  <si>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</si>
  <si>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</si>
  <si>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</si>
  <si>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</si>
  <si>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</si>
  <si>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</si>
  <si>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</si>
  <si>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</si>
  <si>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</si>
  <si>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</si>
  <si>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</si>
  <si>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</si>
  <si>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</si>
  <si>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</si>
  <si>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</si>
  <si>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</si>
  <si>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</si>
  <si>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</si>
  <si>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</si>
  <si>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</si>
  <si>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</si>
  <si>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</si>
  <si>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</si>
  <si>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</si>
  <si>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</si>
  <si>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</si>
  <si>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</si>
  <si>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</si>
  <si>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</si>
  <si>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</si>
  <si>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</si>
  <si>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</si>
  <si>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</si>
  <si>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</si>
  <si>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</si>
  <si>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</si>
  <si>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</si>
  <si>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</si>
  <si>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</si>
  <si>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</si>
  <si>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</si>
  <si>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</si>
  <si>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</si>
  <si>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</si>
  <si>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</si>
  <si>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</si>
  <si>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</si>
  <si>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</si>
  <si>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</si>
  <si>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</si>
  <si>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</si>
  <si>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</si>
  <si>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</si>
  <si>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</si>
  <si>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</si>
  <si>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</si>
  <si>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</si>
  <si>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</si>
  <si>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</si>
  <si>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</si>
  <si>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</si>
  <si>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</si>
  <si>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</si>
  <si>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</si>
  <si>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</si>
  <si>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</si>
  <si>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</si>
  <si>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</si>
  <si>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</si>
  <si>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</si>
  <si>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</si>
  <si>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</si>
  <si>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</si>
  <si>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</si>
  <si>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</si>
  <si>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</si>
  <si>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</si>
  <si>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</si>
  <si>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</si>
  <si>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</si>
  <si>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</si>
  <si>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</si>
  <si>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</si>
  <si>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</si>
  <si>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</si>
  <si>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</si>
  <si>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</si>
  <si>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</si>
  <si>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</si>
  <si>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</si>
  <si>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</si>
  <si>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</si>
  <si>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</si>
  <si>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</si>
  <si>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</si>
  <si>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</si>
  <si>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</si>
  <si>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</si>
  <si>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</si>
  <si>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</si>
  <si>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</si>
  <si>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</si>
  <si>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</si>
  <si>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</si>
  <si>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</si>
  <si>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</si>
  <si>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</si>
  <si>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</si>
  <si>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</si>
  <si>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</si>
  <si>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</si>
  <si>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</si>
  <si>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</si>
  <si>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</si>
  <si>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</si>
  <si>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</si>
  <si>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</si>
  <si>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</si>
  <si>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</si>
  <si>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</si>
  <si>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</si>
  <si>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</si>
  <si>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</si>
  <si>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</si>
  <si>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</si>
  <si>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</si>
  <si>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</si>
  <si>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</si>
  <si>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</si>
  <si>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</si>
  <si>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</si>
  <si>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</si>
  <si>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</si>
  <si>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</si>
  <si>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</si>
  <si>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</si>
  <si>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</si>
  <si>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</si>
  <si>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</si>
  <si>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</si>
  <si>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</si>
  <si>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</si>
  <si>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</si>
  <si>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</si>
  <si>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</si>
  <si>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</si>
  <si>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</si>
  <si>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</si>
  <si>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</si>
  <si>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</si>
  <si>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</si>
  <si>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</si>
  <si>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</si>
  <si>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</si>
  <si>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</si>
  <si>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</si>
  <si>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</si>
  <si>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</si>
  <si>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</si>
  <si>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</si>
  <si>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</si>
  <si>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</si>
  <si>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</si>
  <si>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</si>
  <si>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</si>
  <si>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</si>
  <si>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</si>
  <si>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</si>
  <si>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</si>
  <si>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</si>
  <si>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</si>
  <si>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</si>
  <si>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</si>
  <si>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</si>
  <si>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</si>
  <si>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</si>
  <si>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</si>
  <si>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</si>
  <si>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</si>
  <si>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</si>
  <si>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</si>
  <si>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</si>
  <si>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</si>
  <si>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</si>
  <si>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</si>
  <si>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</si>
  <si>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</si>
  <si>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</si>
  <si>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</si>
  <si>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</si>
  <si>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</si>
  <si>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</si>
  <si>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</si>
  <si>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</si>
  <si>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</si>
  <si>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</si>
  <si>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</si>
  <si>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</si>
  <si>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</si>
  <si>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</si>
  <si>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</si>
  <si>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</si>
  <si>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</si>
  <si>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</si>
  <si>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</si>
  <si>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</si>
  <si>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</si>
  <si>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</si>
  <si>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</si>
  <si>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</si>
  <si>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</si>
  <si>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</si>
  <si>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</si>
  <si>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</si>
  <si>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</si>
  <si>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</si>
  <si>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</si>
  <si>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</si>
  <si>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</si>
  <si>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</si>
  <si>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</si>
  <si>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</si>
  <si>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</si>
  <si>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</si>
  <si>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</si>
  <si>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</si>
  <si>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</si>
  <si>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</si>
  <si>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</si>
  <si>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</si>
  <si>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</si>
  <si>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</si>
  <si>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</si>
  <si>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</si>
  <si>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</si>
  <si>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</si>
  <si>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</si>
  <si>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</si>
  <si>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</si>
  <si>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</si>
  <si>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</si>
  <si>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</si>
  <si>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</si>
  <si>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</si>
  <si>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</si>
  <si>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</si>
  <si>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</si>
  <si>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</si>
  <si>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</si>
  <si>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</si>
  <si>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</si>
  <si>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</si>
  <si>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</si>
  <si>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</si>
  <si>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</si>
  <si>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</si>
  <si>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</si>
  <si>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</si>
  <si>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</si>
  <si>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</si>
  <si>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</si>
  <si>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</si>
  <si>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</si>
  <si>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</si>
  <si>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</si>
  <si>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</si>
  <si>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</si>
  <si>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</si>
  <si>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</si>
  <si>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</si>
  <si>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</si>
  <si>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</si>
  <si>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</si>
  <si>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</si>
  <si>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</si>
  <si>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</si>
  <si>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</si>
  <si>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</si>
  <si>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</si>
  <si>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</si>
  <si>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</si>
  <si>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</si>
  <si>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</si>
  <si>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</si>
  <si>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</si>
  <si>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</si>
  <si>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</si>
  <si>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</si>
  <si>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</si>
  <si>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</si>
  <si>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</si>
  <si>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</si>
  <si>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</si>
  <si>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</si>
  <si>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</si>
  <si>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</si>
  <si>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</si>
  <si>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</si>
  <si>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</si>
  <si>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</si>
  <si>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</si>
  <si>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</si>
  <si>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</si>
  <si>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</si>
  <si>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</si>
  <si>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</si>
  <si>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</si>
  <si>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</si>
  <si>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</si>
  <si>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</si>
  <si>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</si>
  <si>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</si>
  <si>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</si>
  <si>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</si>
  <si>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</si>
  <si>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</si>
  <si>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</si>
  <si>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</si>
  <si>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</si>
  <si>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</si>
  <si>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</si>
  <si>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</si>
  <si>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</si>
  <si>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</si>
  <si>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</si>
  <si>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</si>
  <si>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</si>
  <si>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</si>
  <si>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</si>
  <si>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</si>
  <si>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</si>
  <si>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</si>
  <si>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</si>
  <si>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</si>
  <si>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</si>
  <si>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</si>
  <si>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</si>
  <si>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</si>
  <si>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</si>
  <si>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</si>
  <si>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</si>
  <si>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</si>
  <si>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</si>
  <si>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</si>
  <si>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</si>
  <si>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</si>
  <si>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</si>
  <si>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</si>
  <si>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</si>
  <si>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</si>
  <si>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</si>
  <si>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</si>
  <si>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</si>
  <si>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</si>
  <si>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</si>
  <si>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</si>
  <si>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</si>
  <si>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</si>
  <si>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</si>
  <si>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</si>
  <si>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</si>
  <si>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</si>
  <si>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</si>
  <si>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</si>
  <si>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</si>
  <si>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</si>
  <si>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</si>
  <si>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</si>
  <si>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</si>
  <si>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</si>
  <si>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</si>
  <si>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</si>
  <si>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</si>
  <si>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</si>
  <si>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</si>
  <si>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</si>
  <si>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</si>
  <si>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</si>
  <si>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</si>
  <si>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</si>
  <si>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</si>
  <si>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</si>
  <si>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</si>
  <si>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</si>
  <si>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</si>
  <si>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</si>
  <si>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</si>
  <si>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</si>
  <si>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</si>
  <si>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</si>
  <si>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</si>
  <si>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</si>
  <si>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</si>
  <si>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</si>
  <si>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</si>
  <si>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</si>
  <si>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</si>
  <si>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</si>
  <si>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</si>
  <si>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</si>
  <si>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</si>
  <si>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</si>
  <si>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</si>
  <si>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</si>
  <si>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</si>
  <si>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</si>
  <si>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</si>
  <si>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</si>
  <si>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</si>
  <si>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</si>
  <si>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</si>
  <si>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</si>
  <si>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</si>
  <si>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</si>
  <si>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</si>
  <si>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</si>
  <si>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</si>
  <si>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</si>
  <si>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</si>
  <si>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</si>
  <si>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</si>
  <si>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</si>
  <si>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</si>
  <si>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</si>
  <si>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</si>
  <si>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</si>
  <si>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</si>
  <si>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</si>
  <si>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</si>
  <si>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</si>
  <si>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</si>
  <si>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</si>
  <si>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</si>
  <si>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</si>
  <si>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</si>
  <si>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</si>
  <si>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</si>
  <si>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</si>
  <si>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</si>
  <si>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</si>
  <si>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</si>
  <si>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</si>
  <si>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</si>
  <si>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</si>
  <si>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</si>
  <si>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</si>
  <si>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</si>
  <si>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</si>
  <si>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</si>
  <si>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</si>
  <si>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</si>
  <si>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</si>
  <si>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</si>
  <si>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</si>
  <si>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</si>
  <si>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</si>
  <si>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</si>
  <si>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</si>
  <si>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</si>
  <si>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</si>
  <si>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</si>
  <si>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</si>
  <si>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</si>
  <si>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</si>
  <si>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</si>
  <si>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</si>
  <si>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</si>
  <si>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</si>
  <si>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</si>
  <si>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</si>
  <si>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</si>
  <si>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</si>
  <si>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</si>
  <si>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</si>
  <si>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</si>
  <si>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</si>
  <si>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</si>
  <si>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</si>
  <si>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</si>
  <si>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</si>
  <si>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</si>
  <si>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</si>
  <si>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</si>
  <si>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</si>
  <si>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</si>
  <si>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</si>
  <si>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</si>
  <si>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</si>
  <si>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</si>
  <si>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</si>
  <si>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</si>
  <si>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</si>
  <si>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</si>
  <si>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</si>
  <si>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</si>
  <si>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</si>
  <si>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</si>
  <si>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</si>
  <si>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</si>
  <si>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</si>
  <si>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</si>
  <si>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</si>
  <si>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</si>
  <si>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</si>
  <si>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</si>
  <si>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</si>
  <si>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</si>
  <si>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</si>
  <si>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</si>
  <si>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</si>
  <si>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</si>
  <si>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</si>
  <si>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</si>
  <si>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</si>
  <si>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</si>
  <si>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</si>
  <si>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</si>
  <si>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</si>
  <si>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</si>
  <si>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</si>
  <si>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</si>
  <si>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</si>
  <si>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</si>
  <si>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</si>
  <si>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</si>
  <si>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</si>
  <si>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</si>
  <si>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</si>
  <si>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</si>
  <si>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</si>
  <si>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</si>
  <si>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</si>
  <si>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</si>
  <si>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</si>
  <si>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</si>
  <si>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</si>
  <si>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</si>
  <si>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</si>
  <si>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</si>
  <si>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</si>
  <si>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</si>
  <si>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</si>
  <si>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</si>
  <si>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</si>
  <si>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</si>
  <si>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</si>
  <si>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</si>
  <si>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</si>
  <si>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</si>
  <si>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</si>
  <si>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</si>
  <si>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</si>
  <si>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</si>
  <si>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</si>
  <si>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</si>
  <si>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</si>
  <si>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</si>
  <si>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</si>
  <si>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</si>
  <si>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</si>
  <si>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</si>
  <si>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</si>
  <si>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</si>
  <si>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</si>
  <si>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</si>
  <si>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</si>
  <si>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</si>
  <si>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</si>
  <si>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</si>
  <si>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</si>
  <si>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</si>
  <si>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</si>
  <si>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</si>
  <si>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</si>
  <si>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</si>
  <si>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</si>
  <si>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</si>
  <si>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</si>
  <si>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</si>
  <si>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</si>
  <si>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</si>
  <si>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</si>
  <si>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</si>
  <si>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</si>
  <si>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</si>
  <si>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</si>
  <si>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</si>
  <si>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</si>
  <si>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</si>
  <si>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</si>
  <si>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</si>
  <si>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</si>
  <si>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</si>
  <si>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</si>
  <si>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</si>
  <si>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</si>
  <si>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</si>
  <si>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</si>
  <si>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</si>
  <si>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</si>
  <si>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</si>
  <si>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</si>
  <si>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</si>
  <si>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</si>
  <si>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</si>
  <si>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</si>
  <si>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</si>
  <si>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</si>
  <si>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</si>
  <si>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</si>
  <si>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</si>
  <si>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</si>
  <si>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</si>
  <si>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</si>
  <si>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</si>
  <si>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</si>
  <si>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</si>
  <si>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</si>
  <si>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</si>
  <si>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</si>
  <si>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</si>
  <si>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</si>
  <si>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</si>
  <si>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</si>
  <si>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</si>
  <si>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</si>
  <si>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</si>
  <si>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</si>
  <si>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</si>
  <si>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</si>
  <si>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</si>
  <si>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</si>
  <si>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</si>
  <si>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</si>
  <si>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</si>
  <si>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</si>
  <si>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</si>
  <si>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</si>
  <si>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</si>
  <si>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</si>
  <si>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</si>
  <si>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</si>
  <si>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</si>
  <si>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</si>
  <si>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</si>
  <si>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</si>
  <si>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</si>
  <si>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</si>
  <si>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</si>
  <si>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</si>
  <si>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</si>
  <si>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</si>
  <si>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</si>
  <si>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</si>
  <si>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</si>
  <si>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</si>
  <si>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</si>
  <si>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</si>
  <si>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</si>
  <si>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</si>
  <si>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</si>
  <si>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</si>
  <si>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</si>
  <si>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</si>
  <si>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</si>
  <si>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</si>
  <si>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</si>
  <si>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</si>
  <si>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</si>
  <si>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</si>
  <si>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</si>
  <si>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</si>
  <si>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</si>
  <si>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</si>
  <si>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</si>
  <si>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</si>
  <si>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</si>
  <si>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</si>
  <si>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</si>
  <si>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</si>
  <si>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</si>
  <si>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</si>
  <si>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</si>
  <si>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</si>
  <si>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</si>
  <si>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</si>
  <si>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</si>
  <si>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</si>
  <si>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</si>
  <si>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</si>
  <si>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</si>
  <si>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</si>
  <si>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</si>
  <si>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</si>
  <si>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</si>
  <si>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</si>
  <si>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</si>
  <si>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</si>
  <si>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</si>
  <si>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</si>
  <si>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</si>
  <si>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</si>
  <si>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</si>
  <si>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</si>
  <si>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</si>
  <si>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</si>
  <si>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</si>
  <si>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</si>
  <si>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</si>
  <si>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</si>
  <si>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</si>
  <si>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</si>
  <si>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</si>
  <si>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</si>
  <si>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</si>
  <si>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</si>
  <si>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</si>
  <si>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</si>
  <si>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</si>
  <si>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</si>
  <si>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</si>
  <si>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</si>
  <si>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</si>
  <si>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</si>
  <si>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</si>
  <si>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</si>
  <si>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</si>
  <si>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</si>
  <si>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</si>
  <si>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</si>
  <si>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</si>
  <si>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</si>
  <si>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</si>
  <si>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</si>
  <si>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</si>
  <si>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</si>
  <si>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</si>
  <si>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</si>
  <si>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</si>
  <si>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</si>
  <si>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</si>
  <si>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</si>
  <si>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</si>
  <si>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</si>
  <si>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</si>
  <si>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</si>
  <si>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</si>
  <si>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</si>
  <si>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</si>
  <si>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</si>
  <si>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</si>
  <si>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</si>
  <si>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</si>
  <si>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</si>
  <si>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</si>
  <si>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</si>
  <si>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</si>
  <si>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</si>
  <si>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</si>
  <si>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</si>
  <si>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</si>
  <si>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</si>
  <si>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</si>
  <si>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</si>
  <si>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</si>
  <si>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</si>
  <si>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</si>
  <si>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</si>
  <si>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</si>
  <si>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</si>
  <si>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</si>
  <si>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</si>
  <si>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</si>
  <si>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</si>
  <si>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</si>
  <si>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</si>
  <si>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</si>
  <si>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</si>
  <si>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</si>
  <si>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</si>
  <si>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</si>
  <si>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</si>
  <si>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</si>
  <si>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</si>
  <si>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</si>
  <si>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</si>
  <si>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</si>
  <si>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</si>
  <si>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</si>
  <si>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</si>
  <si>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</si>
  <si>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</si>
  <si>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</si>
  <si>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</si>
  <si>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</si>
  <si>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</si>
  <si>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</si>
  <si>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</si>
  <si>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</si>
  <si>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</si>
  <si>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</si>
  <si>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</si>
  <si>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</si>
  <si>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</si>
  <si>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</si>
  <si>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</si>
  <si>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</si>
  <si>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</si>
  <si>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</si>
  <si>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</si>
  <si>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</si>
  <si>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</si>
  <si>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</si>
  <si>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</si>
  <si>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</si>
  <si>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</si>
  <si>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</si>
  <si>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</si>
  <si>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</si>
  <si>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</si>
  <si>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</si>
  <si>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</si>
  <si>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</si>
  <si>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</si>
  <si>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</si>
  <si>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</si>
  <si>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</si>
  <si>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</si>
  <si>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</si>
  <si>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</si>
  <si>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</si>
  <si>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</si>
  <si>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</si>
  <si>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</si>
  <si>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</si>
  <si>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</si>
  <si>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</si>
  <si>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</si>
  <si>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</si>
  <si>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</si>
  <si>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</si>
  <si>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</si>
  <si>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</si>
  <si>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</si>
  <si>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</si>
  <si>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</si>
  <si>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</si>
  <si>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</si>
  <si>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</si>
  <si>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</si>
  <si>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</si>
  <si>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</si>
  <si>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</si>
  <si>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</si>
  <si>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</si>
  <si>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</si>
  <si>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</si>
  <si>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</si>
  <si>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</si>
  <si>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</si>
  <si>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</si>
  <si>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</si>
  <si>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</si>
  <si>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</si>
  <si>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</si>
  <si>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</si>
  <si>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</si>
  <si>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</si>
  <si>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</si>
  <si>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</si>
  <si>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</si>
  <si>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</si>
  <si>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</si>
  <si>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</si>
  <si>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</si>
  <si>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</si>
  <si>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</si>
  <si>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</si>
  <si>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</si>
  <si>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</si>
  <si>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</si>
  <si>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</si>
  <si>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</si>
  <si>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</si>
  <si>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</si>
  <si>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</si>
  <si>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</si>
  <si>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</si>
  <si>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</si>
  <si>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</si>
  <si>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</si>
  <si>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</si>
  <si>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</si>
  <si>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</si>
  <si>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</si>
  <si>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</si>
  <si>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</si>
  <si>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</si>
  <si>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</si>
  <si>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</si>
  <si>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</si>
  <si>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</si>
  <si>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</si>
  <si>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</si>
  <si>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</si>
  <si>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</si>
  <si>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</si>
  <si>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</si>
  <si>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</si>
  <si>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</si>
  <si>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</si>
  <si>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</si>
  <si>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</si>
  <si>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</si>
  <si>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</si>
  <si>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</si>
  <si>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</si>
  <si>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</si>
  <si>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</si>
  <si>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</si>
  <si>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</si>
  <si>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</si>
  <si>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</si>
  <si>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</si>
  <si>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</si>
  <si>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</si>
  <si>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</si>
  <si>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</si>
  <si>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</si>
  <si>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</si>
  <si>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</si>
  <si>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</si>
  <si>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</si>
  <si>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</si>
  <si>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</si>
  <si>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</si>
  <si>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</si>
  <si>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</si>
  <si>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</si>
  <si>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</si>
  <si>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</si>
  <si>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</si>
  <si>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</si>
  <si>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</si>
  <si>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</si>
  <si>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</si>
  <si>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</si>
  <si>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</si>
  <si>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</si>
  <si>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</si>
  <si>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</si>
  <si>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</si>
  <si>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</si>
  <si>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</si>
  <si>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</si>
  <si>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</si>
  <si>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</si>
  <si>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</si>
  <si>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</si>
  <si>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</si>
  <si>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</si>
  <si>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</si>
  <si>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</si>
  <si>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</si>
  <si>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</si>
  <si>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</si>
  <si>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</si>
  <si>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</si>
  <si>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</si>
  <si>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</si>
  <si>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</si>
  <si>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</si>
  <si>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</si>
  <si>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</si>
  <si>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</si>
  <si>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</si>
  <si>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</si>
  <si>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</si>
  <si>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</si>
  <si>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</si>
  <si>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</si>
  <si>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</si>
  <si>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</si>
  <si>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</si>
  <si>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</si>
  <si>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</si>
  <si>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</si>
  <si>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</si>
  <si>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</si>
  <si>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</si>
  <si>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</si>
  <si>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</si>
  <si>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</si>
  <si>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</si>
  <si>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</si>
  <si>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</si>
  <si>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</si>
  <si>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</si>
  <si>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</si>
  <si>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</si>
  <si>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</si>
  <si>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</si>
  <si>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</si>
  <si>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</si>
  <si>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</si>
  <si>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</si>
  <si>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</si>
  <si>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</si>
  <si>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</si>
  <si>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</si>
  <si>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</si>
  <si>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</si>
  <si>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</si>
  <si>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</si>
  <si>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</si>
  <si>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</si>
  <si>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</si>
  <si>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</si>
  <si>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</si>
  <si>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</si>
  <si>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</si>
  <si>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</si>
  <si>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</si>
  <si>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</si>
  <si>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</si>
  <si>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</si>
  <si>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</si>
  <si>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</si>
  <si>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</si>
  <si>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</si>
  <si>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</si>
  <si>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</si>
  <si>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</si>
  <si>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</si>
  <si>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</si>
  <si>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</si>
  <si>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</si>
  <si>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</si>
  <si>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</si>
  <si>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</si>
  <si>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</si>
  <si>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</si>
  <si>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</si>
  <si>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</si>
  <si>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</si>
  <si>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</si>
  <si>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</si>
  <si>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</si>
  <si>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</si>
  <si>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</si>
  <si>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</si>
  <si>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</si>
  <si>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</si>
  <si>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</si>
  <si>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</si>
  <si>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</si>
  <si>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</si>
  <si>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</si>
  <si>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</si>
  <si>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</si>
  <si>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</si>
  <si>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</si>
  <si>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</si>
  <si>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</si>
  <si>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</si>
  <si>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</si>
  <si>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</si>
  <si>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</si>
  <si>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</si>
  <si>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</si>
  <si>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</si>
  <si>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</si>
  <si>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</si>
  <si>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</si>
  <si>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</si>
  <si>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</si>
  <si>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</si>
  <si>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</si>
  <si>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</si>
  <si>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</si>
  <si>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</si>
  <si>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</si>
  <si>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</si>
  <si>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</si>
  <si>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</si>
  <si>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</si>
  <si>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</si>
  <si>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</si>
  <si>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</si>
  <si>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</si>
  <si>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</si>
  <si>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</si>
  <si>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</si>
  <si>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</si>
  <si>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</si>
  <si>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</si>
  <si>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</si>
  <si>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</si>
  <si>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</si>
  <si>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</si>
  <si>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</si>
  <si>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</si>
  <si>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</si>
  <si>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</si>
  <si>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</si>
  <si>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</si>
  <si>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</si>
  <si>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</si>
  <si>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</si>
  <si>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</si>
  <si>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</si>
  <si>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</si>
  <si>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</si>
  <si>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</si>
  <si>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</si>
  <si>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</si>
  <si>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</si>
  <si>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</si>
  <si>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</si>
  <si>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</si>
  <si>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</si>
  <si>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</si>
  <si>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</si>
  <si>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</si>
  <si>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</si>
  <si>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</si>
  <si>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</si>
  <si>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</si>
  <si>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</si>
  <si>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</si>
  <si>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</si>
  <si>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</si>
  <si>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</si>
  <si>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</si>
  <si>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</si>
  <si>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</si>
  <si>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</si>
  <si>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</si>
  <si>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</si>
  <si>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</si>
  <si>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</si>
  <si>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</si>
  <si>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</si>
  <si>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</si>
  <si>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</si>
  <si>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</si>
  <si>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</si>
  <si>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</si>
  <si>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</si>
  <si>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</si>
  <si>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</si>
  <si>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</si>
  <si>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</si>
  <si>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</si>
  <si>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</si>
  <si>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</si>
  <si>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</si>
  <si>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</si>
  <si>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</si>
  <si>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</si>
  <si>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</si>
  <si>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</si>
  <si>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</si>
  <si>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</si>
  <si>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</si>
  <si>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</si>
  <si>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</si>
  <si>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</si>
  <si>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</si>
  <si>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</si>
  <si>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</si>
  <si>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</si>
  <si>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</si>
  <si>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</si>
  <si>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</si>
  <si>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</si>
  <si>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</si>
  <si>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</si>
  <si>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</si>
  <si>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</si>
  <si>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</si>
  <si>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</si>
  <si>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</si>
  <si>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</si>
  <si>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</si>
  <si>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</si>
  <si>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</si>
  <si>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</si>
  <si>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</si>
  <si>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</si>
  <si>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</si>
  <si>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</si>
  <si>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</si>
  <si>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</si>
  <si>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</si>
  <si>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</si>
  <si>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</si>
  <si>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</si>
  <si>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</si>
  <si>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</si>
  <si>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</si>
  <si>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</si>
  <si>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</si>
  <si>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</si>
  <si>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</si>
  <si>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</si>
  <si>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</si>
  <si>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</si>
  <si>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</si>
  <si>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</si>
  <si>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</si>
  <si>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</si>
  <si>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</si>
  <si>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</si>
  <si>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</si>
  <si>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</si>
  <si>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</si>
  <si>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</si>
  <si>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</si>
  <si>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</si>
  <si>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</si>
  <si>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</si>
  <si>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</si>
  <si>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</si>
  <si>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</si>
  <si>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</si>
  <si>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</si>
  <si>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</si>
  <si>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</si>
  <si>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</si>
  <si>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</si>
  <si>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</si>
  <si>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</si>
  <si>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</si>
  <si>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</si>
  <si>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</si>
  <si>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</si>
  <si>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</si>
  <si>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</si>
  <si>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</si>
  <si>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</si>
  <si>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</si>
  <si>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</si>
  <si>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</si>
  <si>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</si>
  <si>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</si>
  <si>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</si>
  <si>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</si>
  <si>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</si>
  <si>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</si>
  <si>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</si>
  <si>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</si>
  <si>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</si>
  <si>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</si>
  <si>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</si>
  <si>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</si>
  <si>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</si>
  <si>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</si>
  <si>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</si>
  <si>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</si>
  <si>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</si>
  <si>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</si>
  <si>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</si>
  <si>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</si>
  <si>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</si>
  <si>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</si>
  <si>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</si>
  <si>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</si>
  <si>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</si>
  <si>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</si>
  <si>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</si>
  <si>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</si>
  <si>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</si>
  <si>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</si>
  <si>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</si>
  <si>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</si>
  <si>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</si>
  <si>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</si>
  <si>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</si>
  <si>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</si>
  <si>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</si>
  <si>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</si>
  <si>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</si>
  <si>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</si>
  <si>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</si>
  <si>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</si>
  <si>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</si>
  <si>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</si>
  <si>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</si>
  <si>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</si>
  <si>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</si>
  <si>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</si>
  <si>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</si>
  <si>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</si>
  <si>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</si>
  <si>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</si>
  <si>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</si>
  <si>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</si>
  <si>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</si>
  <si>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</si>
  <si>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</si>
  <si>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</si>
  <si>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</si>
  <si>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</si>
  <si>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</si>
  <si>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</si>
  <si>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</si>
  <si>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</si>
  <si>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</si>
  <si>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</si>
  <si>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</si>
  <si>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</si>
  <si>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</si>
  <si>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</si>
  <si>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</si>
  <si>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</si>
  <si>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</si>
  <si>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</si>
  <si>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</si>
  <si>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</si>
  <si>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</si>
  <si>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</si>
  <si>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</si>
  <si>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</si>
  <si>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</si>
  <si>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</si>
  <si>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</si>
  <si>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</si>
  <si>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</si>
  <si>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</si>
  <si>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</si>
  <si>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</si>
  <si>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</si>
  <si>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</si>
  <si>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</si>
  <si>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</si>
  <si>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</si>
  <si>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</si>
  <si>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</si>
  <si>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</si>
  <si>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</si>
  <si>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</si>
  <si>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</si>
  <si>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</si>
  <si>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</si>
  <si>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</si>
  <si>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</si>
  <si>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</si>
  <si>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</si>
  <si>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</si>
  <si>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</si>
  <si>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</si>
  <si>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</si>
  <si>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</si>
  <si>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</si>
  <si>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</si>
  <si>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</si>
  <si>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</si>
  <si>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</si>
  <si>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</si>
  <si>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</si>
  <si>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</si>
  <si>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</si>
  <si>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</si>
  <si>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</si>
  <si>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</si>
  <si>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</si>
  <si>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</si>
  <si>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</si>
  <si>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</si>
  <si>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</si>
  <si>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</si>
  <si>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</si>
  <si>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</si>
  <si>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</si>
  <si>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</si>
  <si>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</si>
  <si>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</si>
  <si>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</si>
  <si>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</si>
  <si>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</si>
  <si>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</si>
  <si>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</si>
  <si>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</si>
  <si>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</si>
  <si>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</si>
  <si>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</si>
  <si>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</si>
  <si>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</si>
  <si>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</si>
  <si>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</si>
  <si>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</si>
  <si>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</si>
  <si>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</si>
  <si>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</si>
  <si>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</si>
  <si>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</si>
  <si>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</si>
  <si>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</si>
  <si>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</si>
  <si>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</si>
  <si>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</si>
  <si>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</si>
  <si>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</si>
  <si>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</si>
  <si>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</si>
  <si>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</si>
  <si>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</si>
  <si>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</si>
  <si>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</si>
  <si>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</si>
  <si>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</si>
  <si>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</si>
  <si>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</si>
  <si>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</si>
  <si>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</si>
  <si>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</si>
  <si>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</si>
  <si>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</si>
  <si>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</si>
  <si>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</si>
  <si>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</si>
  <si>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</si>
  <si>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</si>
  <si>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</si>
  <si>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</si>
  <si>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</si>
  <si>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</si>
  <si>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</si>
  <si>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</si>
  <si>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</si>
  <si>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</si>
  <si>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</si>
  <si>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</si>
  <si>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</si>
  <si>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</si>
  <si>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</si>
  <si>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</si>
  <si>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</si>
  <si>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</si>
  <si>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</si>
  <si>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</si>
  <si>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</si>
  <si>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</si>
  <si>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</si>
  <si>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</si>
  <si>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</si>
  <si>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</si>
  <si>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</si>
  <si>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</si>
  <si>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</si>
  <si>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</si>
  <si>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</si>
  <si>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</si>
  <si>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</si>
  <si>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</si>
  <si>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</si>
  <si>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</si>
  <si>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</si>
  <si>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</si>
  <si>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</si>
  <si>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</si>
  <si>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</si>
  <si>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</si>
  <si>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</si>
  <si>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</si>
  <si>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</si>
  <si>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</si>
  <si>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</si>
  <si>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</si>
  <si>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</si>
  <si>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</si>
  <si>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</si>
  <si>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</si>
  <si>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</si>
  <si>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</si>
  <si>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</si>
  <si>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</si>
  <si>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</si>
  <si>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</si>
  <si>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</si>
  <si>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</si>
  <si>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</si>
  <si>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</si>
  <si>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</si>
  <si>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</si>
  <si>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</si>
  <si>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</si>
  <si>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</si>
  <si>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</si>
  <si>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</si>
  <si>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</si>
  <si>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</si>
  <si>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</si>
  <si>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</si>
  <si>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</si>
  <si>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</si>
  <si>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</si>
  <si>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</si>
  <si>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</si>
  <si>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</si>
  <si>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</si>
  <si>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</si>
  <si>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</si>
  <si>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</si>
  <si>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</si>
  <si>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</si>
  <si>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</si>
  <si>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</si>
  <si>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</si>
  <si>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</si>
  <si>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</si>
  <si>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</si>
  <si>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</si>
  <si>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</si>
  <si>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</si>
  <si>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</si>
  <si>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</si>
  <si>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</si>
  <si>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</si>
  <si>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</si>
  <si>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</si>
  <si>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</si>
  <si>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</si>
  <si>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</si>
  <si>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</si>
  <si>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</si>
  <si>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</si>
  <si>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</si>
  <si>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</si>
  <si>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</si>
  <si>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</si>
  <si>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</si>
  <si>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</si>
  <si>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</si>
  <si>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</si>
  <si>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</si>
  <si>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</si>
  <si>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</si>
  <si>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</si>
  <si>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</si>
  <si>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</si>
  <si>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</si>
  <si>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</si>
  <si>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</si>
  <si>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</si>
  <si>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</si>
  <si>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</si>
  <si>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</si>
  <si>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</si>
  <si>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</si>
  <si>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</si>
  <si>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</si>
  <si>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</si>
  <si>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</si>
  <si>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</si>
  <si>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</si>
  <si>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</si>
  <si>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</si>
  <si>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</si>
  <si>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</si>
  <si>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</si>
  <si>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</si>
  <si>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</si>
  <si>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</si>
  <si>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</si>
  <si>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</si>
  <si>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</si>
  <si>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</si>
  <si>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</si>
  <si>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</si>
  <si>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</si>
  <si>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ADZ NAGANO GmbH</t>
  </si>
  <si>
    <t>Bergener Ring 43, 01487 Ottendorf-Okrilla, Germany</t>
  </si>
  <si>
    <t>Hannes Georgi</t>
  </si>
  <si>
    <t>Marco Broscheit</t>
  </si>
  <si>
    <t>info@adz.de</t>
  </si>
  <si>
    <t>+49-35205-5969-30</t>
  </si>
  <si>
    <t>sales@adz.de</t>
  </si>
  <si>
    <t>General Manager</t>
  </si>
  <si>
    <t>any</t>
  </si>
  <si>
    <t xml:space="preserve">34-093-4293 </t>
  </si>
  <si>
    <t>D-U-N-S®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</si>
</sst>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
      <sz val="12"/>
      <name val="Cambria"/>
      <family val="3"/>
      <charset val="128"/>
      <scheme val="major"/>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5" fillId="0" borderId="0" applyNumberFormat="0" applyFill="0" applyBorder="0" applyAlignment="0" applyProtection="0"/>
  </cellStyleXfs>
  <cellXfs count="400">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16" fillId="45" borderId="11" xfId="0" applyNumberFormat="1" applyFont="1" applyFill="1" applyBorder="1" applyAlignment="1" applyProtection="1">
      <alignment horizontal="left" vertical="center" wrapText="1"/>
      <protection locked="0"/>
    </xf>
    <xf numFmtId="49" fontId="116" fillId="45" borderId="33" xfId="0" applyNumberFormat="1" applyFont="1" applyFill="1" applyBorder="1" applyAlignment="1" applyProtection="1">
      <alignment horizontal="left" vertical="center" wrapText="1"/>
      <protection locked="0"/>
    </xf>
    <xf numFmtId="49" fontId="115" fillId="45" borderId="56" xfId="829" applyNumberFormat="1" applyFill="1" applyBorder="1" applyAlignment="1" applyProtection="1">
      <alignment horizontal="left" vertical="center" wrapText="1"/>
      <protection locked="0"/>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 xfId="829" builtinId="8"/>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2">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info@adz.de" TargetMode="External"/><Relationship Id="rId1" Type="http://schemas.openxmlformats.org/officeDocument/2006/relationships/hyperlink" Target="mailto:sales@adz.de"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9"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BF5282C8-DB35-4837-9702-83EDDF188E8B}"/>
    </customSheetView>
    <customSheetView guid="{4BDF1A28-30D5-449D-B20E-D6C97EF9FAE1}" showAutoFilter="1">
      <selection activeCell="C1" sqref="C1:D65536"/>
      <pageMargins left="0" right="0" top="0" bottom="0" header="0" footer="0"/>
      <pageSetup orientation="portrait"/>
      <autoFilter ref="B1:C1" xr:uid="{A8968502-ABAF-4EFE-A7AA-4602C2E94707}"/>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baseColWidth="10"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B1" workbookViewId="0">
      <selection activeCell="D14" sqref="D14:J14"/>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5.75">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5">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5.75">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0" t="s">
        <v>21</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Go to Product List tab to enter products this declaration applies to</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5.75">
      <c r="A11" s="32"/>
      <c r="B11" s="376"/>
      <c r="C11" s="113"/>
      <c r="D11" s="377" t="str">
        <f ca="1">IF(D9=Q9,OFFSET(L!$C$1,MATCH("Declaration"&amp;ADDRESS(ROW(),COLUMN(),4),L!$A:$A,0)-1,SL,,),"")</f>
        <v>Click here to enter the products this declaration applies to</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6" t="s">
        <v>12828</v>
      </c>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6" t="s">
        <v>12829</v>
      </c>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6" t="s">
        <v>12820</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6" t="s">
        <v>12822</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99" t="s">
        <v>12825</v>
      </c>
      <c r="E16" s="397"/>
      <c r="F16" s="397"/>
      <c r="G16" s="397"/>
      <c r="H16" s="397"/>
      <c r="I16" s="397"/>
      <c r="J16" s="398"/>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6" t="s">
        <v>12824</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6" t="s">
        <v>12821</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6" t="s">
        <v>12826</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99" t="s">
        <v>12823</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6" t="s">
        <v>12824</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45091</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1" t="s">
        <v>23</v>
      </c>
      <c r="E26" s="322"/>
      <c r="F26" s="9"/>
      <c r="G26" s="323"/>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1"/>
      <c r="E32" s="322"/>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1"/>
      <c r="E38" s="322"/>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1"/>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3"/>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3"/>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1"/>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1"/>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1"/>
      <c r="E71" s="322"/>
      <c r="F71" s="51"/>
      <c r="G71" s="337"/>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1"/>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1"/>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1"/>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7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81" priority="22">
      <formula>IF($D$28="No",TRUE)</formula>
    </cfRule>
  </conditionalFormatting>
  <conditionalFormatting sqref="D29 D41 D47 D53 D59 D65">
    <cfRule type="expression" dxfId="80" priority="21">
      <formula>IF($D$29="No",TRUE)</formula>
    </cfRule>
  </conditionalFormatting>
  <conditionalFormatting sqref="D34">
    <cfRule type="expression" dxfId="79" priority="13">
      <formula>IF($D$28="No",TRUE)</formula>
    </cfRule>
  </conditionalFormatting>
  <conditionalFormatting sqref="D35">
    <cfRule type="expression" dxfId="78" priority="12">
      <formula>IF($D$29="No",TRUE)</formula>
    </cfRule>
  </conditionalFormatting>
  <conditionalFormatting sqref="D40 D46 D52 D58 D64">
    <cfRule type="expression" dxfId="77" priority="151" stopIfTrue="1">
      <formula>IF(AND(OR($D$28="Yes",$D$28=""),D40=""),1,0)</formula>
    </cfRule>
  </conditionalFormatting>
  <conditionalFormatting sqref="D22:E22">
    <cfRule type="expression" dxfId="76" priority="148" stopIfTrue="1">
      <formula>IF($D$22="",TRUE)</formula>
    </cfRule>
  </conditionalFormatting>
  <conditionalFormatting sqref="D26:E26">
    <cfRule type="expression" dxfId="75" priority="126" stopIfTrue="1">
      <formula>IF($D$26="",TRUE)</formula>
    </cfRule>
  </conditionalFormatting>
  <conditionalFormatting sqref="D27:E27">
    <cfRule type="expression" dxfId="74" priority="133" stopIfTrue="1">
      <formula>IF($D$27="",TRUE)</formula>
    </cfRule>
  </conditionalFormatting>
  <conditionalFormatting sqref="D32:E32">
    <cfRule type="expression" dxfId="73" priority="11" stopIfTrue="1">
      <formula>IF(AND(OR($D$26="Yes",$D$26=""),$D$32=""),1,0)</formula>
    </cfRule>
    <cfRule type="expression" dxfId="72" priority="15" stopIfTrue="1">
      <formula>IF($P$26="",TRUE)</formula>
    </cfRule>
  </conditionalFormatting>
  <conditionalFormatting sqref="D33:E33">
    <cfRule type="expression" dxfId="71" priority="14" stopIfTrue="1">
      <formula>IF(AND(OR($D$27="Yes",$D$27=""),$D$33=""),1,0)</formula>
    </cfRule>
    <cfRule type="expression" dxfId="70" priority="16" stopIfTrue="1">
      <formula>IF($P$27="",TRUE)</formula>
    </cfRule>
  </conditionalFormatting>
  <conditionalFormatting sqref="D38:E38 D44:E44 D50:E50 D56:E56 D62:E62">
    <cfRule type="expression" dxfId="69" priority="42" stopIfTrue="1">
      <formula>IF(AND(OR($D$26="No",$D$26="Unknown",$D$26="Not applicable for this declaration",$D$32="No",$D$32="Unknown"),D38=""),1,0)</formula>
    </cfRule>
    <cfRule type="expression" dxfId="68" priority="43" stopIfTrue="1">
      <formula>IF(AND(OR($D$26="Yes",$D$26=""),D38=""),1,0)</formula>
    </cfRule>
  </conditionalFormatting>
  <conditionalFormatting sqref="D39:E39 D45:E45 D51:E51 D57:E57 D63:E63">
    <cfRule type="expression" dxfId="67" priority="150" stopIfTrue="1">
      <formula>IF(AND(OR($D$27="Yes",$D$27=""),D39=""),1,0)</formula>
    </cfRule>
    <cfRule type="expression" dxfId="66" priority="149" stopIfTrue="1">
      <formula>IF(AND(OR($D$27="No",$D$27="Unknown",$D$27="Not applicable for this declaration",$D$33="No",$D$33="Unknown"),D39=""),1,0)</formula>
    </cfRule>
  </conditionalFormatting>
  <conditionalFormatting sqref="D40:E40 D46:E46 D52:E52 D58:E58 D64:E64">
    <cfRule type="expression" dxfId="65" priority="38" stopIfTrue="1">
      <formula>$P$28=""</formula>
    </cfRule>
  </conditionalFormatting>
  <conditionalFormatting sqref="D41:E41 D47:E47 D53:E53 D59:E59 D65:E65">
    <cfRule type="expression" dxfId="64" priority="153" stopIfTrue="1">
      <formula>$P$29=""</formula>
    </cfRule>
    <cfRule type="expression" dxfId="63" priority="154" stopIfTrue="1">
      <formula>IF(AND(OR($D$29="Yes",$D$29=""),D41=""),1,0)</formula>
    </cfRule>
  </conditionalFormatting>
  <conditionalFormatting sqref="D69:E69 D71:E71 D77:E77 D79:E79 D81:E81 D83:E83">
    <cfRule type="expression" dxfId="62" priority="6" stopIfTrue="1">
      <formula>IF(D69="",TRUE)</formula>
    </cfRule>
    <cfRule type="expression" dxfId="61" priority="5" stopIfTrue="1">
      <formula>AND(OR($D$26="No",$D$26="Unknown",$D$26="Not applicable for this declaration"),OR($D$27="No",$D$27="Unknown",$D$27="Not applicable for this declaration"))</formula>
    </cfRule>
  </conditionalFormatting>
  <conditionalFormatting sqref="D74:E74">
    <cfRule type="expression" dxfId="60" priority="8" stopIfTrue="1">
      <formula>IF(AND(OR($D$26="Yes",$D$26=""),D74=""),1,0)</formula>
    </cfRule>
    <cfRule type="expression" dxfId="59" priority="7" stopIfTrue="1">
      <formula>IF(AND(OR($D$26="No",$D$26="Unknown",$D$26="Not applicable for this declaration",$D$32="No",$D$32="Unknown"),D74=""),1,0)</formula>
    </cfRule>
  </conditionalFormatting>
  <conditionalFormatting sqref="D75:E75">
    <cfRule type="expression" dxfId="58" priority="10" stopIfTrue="1">
      <formula>IF(AND(OR($D$27="Yes",$D$27=""),D75=""),1,0)</formula>
    </cfRule>
    <cfRule type="expression" dxfId="57" priority="9" stopIfTrue="1">
      <formula>IF(AND(OR($D$27="No",$D$27="Unknown",$D$27="Not applicable for this declaration",$D$33="No",$D$33="Unknown"),D75=""),1,0)</formula>
    </cfRule>
  </conditionalFormatting>
  <conditionalFormatting sqref="D9:G9">
    <cfRule type="expression" dxfId="56" priority="141" stopIfTrue="1">
      <formula>IF($D$9="",TRUE)</formula>
    </cfRule>
  </conditionalFormatting>
  <conditionalFormatting sqref="D10:J10">
    <cfRule type="expression" dxfId="54" priority="45" stopIfTrue="1">
      <formula>IF($D$9=$Q$9,TRUE)</formula>
    </cfRule>
    <cfRule type="expression" dxfId="53" priority="155" stopIfTrue="1">
      <formula>IF(AND($D$10="",$D$9=$R$9),TRUE)</formula>
    </cfRule>
  </conditionalFormatting>
  <conditionalFormatting sqref="D18:J18">
    <cfRule type="expression" dxfId="49" priority="145" stopIfTrue="1">
      <formula>IF($D$18="",TRUE)</formula>
    </cfRule>
  </conditionalFormatting>
  <conditionalFormatting sqref="D20:J20">
    <cfRule type="expression" dxfId="48" priority="24" stopIfTrue="1">
      <formula>IF($D$20="",TRUE)</formula>
    </cfRule>
  </conditionalFormatting>
  <conditionalFormatting sqref="G71:J71">
    <cfRule type="expression" dxfId="47" priority="18">
      <formula>IF(AND($D$71="Yes",$G$71=""),TRUE)</formula>
    </cfRule>
  </conditionalFormatting>
  <conditionalFormatting sqref="G79:J79">
    <cfRule type="expression" dxfId="46" priority="36" stopIfTrue="1">
      <formula>IF(AND($D$79="Yes, using other format (describe)",$G$79=""),TRUE)</formula>
    </cfRule>
  </conditionalFormatting>
  <conditionalFormatting sqref="G81:J81">
    <cfRule type="expression" dxfId="45" priority="17">
      <formula>IF(AND($D$81="Yes, using other format (describe)",$G$81=""),TRUE)</formula>
    </cfRule>
  </conditionalFormatting>
  <conditionalFormatting sqref="D8:J8">
    <cfRule type="expression" dxfId="3" priority="4" stopIfTrue="1">
      <formula>IF($D$8="",TRUE)</formula>
    </cfRule>
  </conditionalFormatting>
  <conditionalFormatting sqref="D15:J15">
    <cfRule type="expression" dxfId="2" priority="3" stopIfTrue="1">
      <formula>IF($D$15="",TRUE)</formula>
    </cfRule>
  </conditionalFormatting>
  <conditionalFormatting sqref="D16:J16">
    <cfRule type="expression" dxfId="1" priority="2" stopIfTrue="1">
      <formula>IF($D$16="",TRUE)</formula>
    </cfRule>
  </conditionalFormatting>
  <conditionalFormatting sqref="D17:J17">
    <cfRule type="expression" dxfId="0" priority="1" stopIfTrue="1">
      <formula>IF($D$17="",TRUE)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9F3C33E3-F036-44F4-8BF2-030EC2AFC11C}"/>
    <hyperlink ref="D20" r:id="rId2" xr:uid="{6A548DAC-BA7B-44BF-88F2-A24C7047DA7E}"/>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5" t="s">
        <v>43</v>
      </c>
      <c r="K2" s="386"/>
      <c r="L2" s="386"/>
      <c r="M2" s="386"/>
      <c r="N2" s="386"/>
      <c r="O2" s="386"/>
      <c r="P2" s="163"/>
      <c r="Q2" s="164"/>
      <c r="R2" s="165"/>
      <c r="S2" s="165"/>
      <c r="T2" s="165"/>
      <c r="AH2" s="131" t="s">
        <v>26</v>
      </c>
    </row>
    <row r="3" spans="1:34" s="17" customFormat="1" ht="240.6" customHeight="1">
      <c r="A3" s="204"/>
      <c r="B3" s="38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7"/>
      <c r="D3" s="387"/>
      <c r="E3" s="387"/>
      <c r="F3" s="166"/>
      <c r="G3" s="388" t="str">
        <f ca="1">OFFSET(L!$C$1,MATCH("General"&amp;"Cpy",L!$A:$A,0)-1,SL,,)</f>
        <v>© 2023 Responsible Minerals Initiative. All rights reserved.</v>
      </c>
      <c r="H3" s="388"/>
      <c r="I3" s="389"/>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4" priority="7" stopIfTrue="1">
      <formula>IF(B5="",TRUE)</formula>
    </cfRule>
  </conditionalFormatting>
  <conditionalFormatting sqref="C5:C2500">
    <cfRule type="expression" dxfId="43" priority="6" stopIfTrue="1">
      <formula>IF(AND(B5&lt;&gt;"",C5=""),TRUE)</formula>
    </cfRule>
  </conditionalFormatting>
  <conditionalFormatting sqref="D5:D2500">
    <cfRule type="expression" dxfId="42" priority="5" stopIfTrue="1">
      <formula>IF(AND(LEN($C5) &gt;0, ($C5 &lt;&gt; "Smelter Not Listed")),1,0)</formula>
    </cfRule>
    <cfRule type="expression" dxfId="41" priority="8" stopIfTrue="1">
      <formula>IF(AND(D5="",$C5=$X$4),TRUE)</formula>
    </cfRule>
    <cfRule type="expression" dxfId="40" priority="9" stopIfTrue="1">
      <formula>IF(FIND("!",D5),TRUE)</formula>
    </cfRule>
  </conditionalFormatting>
  <conditionalFormatting sqref="E5:E2500">
    <cfRule type="expression" dxfId="39" priority="1" stopIfTrue="1">
      <formula>IF(FIND("!",E5),TRUE)</formula>
    </cfRule>
    <cfRule type="expression" dxfId="38" priority="2" stopIfTrue="1">
      <formula>IF(AND(E5="",$C5=$X$4),TRUE)</formula>
    </cfRule>
  </conditionalFormatting>
  <conditionalFormatting sqref="F5:F2500">
    <cfRule type="expression" dxfId="37" priority="3" stopIfTrue="1">
      <formula>IF(AND(LEN($A5)&gt;0,$A5&lt;&gt;$F5),TRUE,FALSE)</formula>
    </cfRule>
  </conditionalFormatting>
  <conditionalFormatting sqref="G5:G2500">
    <cfRule type="expression" dxfId="36"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0" t="str">
        <f ca="1">OFFSET(L!$C$1,MATCH("Checker"&amp;ADDRESS(ROW(),COLUMN(),4),L!$A:$A,0)-1,SL,,)</f>
        <v>To ensure all required fields have been populated before submitting to your customers review form for any line items highlighted in red</v>
      </c>
      <c r="B1" s="390"/>
      <c r="C1" s="390"/>
      <c r="D1" s="109" t="str">
        <f ca="1">OFFSET(L!$C$1,MATCH("Checker"&amp;ADDRESS(ROW(),COLUMN(),4),L!$A:$A,0)-1,SL,,)</f>
        <v>Required fields remaining to be completed</v>
      </c>
      <c r="E1" s="17" t="s">
        <v>19</v>
      </c>
    </row>
    <row r="2" spans="1:10" ht="15.75">
      <c r="A2" s="59" t="s">
        <v>51</v>
      </c>
      <c r="B2" s="60" t="str">
        <f>IF(F60=1,"Click here to return to Smelter List","")</f>
        <v/>
      </c>
      <c r="C2" s="112" t="str">
        <f>IF(F59=1,"Click here to return to Product List","")</f>
        <v>Click here to return to Product List</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ADZ NAGANO GmbH</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B. Product (or List of Products)</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Go to Product List tab to enter products this declaration applies to</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Marco Broscheit</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sales@adz.de</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+49-35205-5969-30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Hannes Georgi</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info@adz.de</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+49-35205-5969-30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45091</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f>Declaration!D69</f>
        <v>0</v>
      </c>
      <c r="C48" s="137" t="str">
        <f t="shared" ca="1" si="3"/>
        <v>Complete</v>
      </c>
      <c r="D48" s="230" t="str">
        <f>IF(H48=1,"Click here to answer question (A)","")</f>
        <v/>
      </c>
      <c r="E48" s="17" t="s">
        <v>15</v>
      </c>
      <c r="F48" s="85">
        <f>IF(SUM(F$23:F$24)=0,0,1)</f>
        <v>0</v>
      </c>
      <c r="G48" s="63">
        <f t="shared" si="8"/>
        <v>1</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 xml:space="preserve">B. Is your responsible minerals sourcing policy publicly available on your website? (Note – If yes, the user shall specify the URL in the comment field.) </v>
      </c>
      <c r="B49" s="80">
        <f>Declaration!D71</f>
        <v>0</v>
      </c>
      <c r="C49" s="137" t="str">
        <f ca="1">IF(H49=1,J49,I49)</f>
        <v>Complete</v>
      </c>
      <c r="D49" s="195" t="str">
        <f>IF(H49=1,"Click here to answer question (B)","")</f>
        <v/>
      </c>
      <c r="E49" s="17" t="s">
        <v>15</v>
      </c>
      <c r="F49" s="85">
        <f t="shared" ref="F49:F58" si="10">F$48</f>
        <v>0</v>
      </c>
      <c r="G49" s="63">
        <f t="shared" si="8"/>
        <v>1</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f>Declaration!D77</f>
        <v>0</v>
      </c>
      <c r="C54" s="137" t="str">
        <f ca="1">IF(H54=1,J54,I54)</f>
        <v>Complete</v>
      </c>
      <c r="D54" s="195" t="str">
        <f>IF(H54=1,"Click here to answer question (D)","")</f>
        <v/>
      </c>
      <c r="E54" s="17" t="s">
        <v>15</v>
      </c>
      <c r="F54" s="85">
        <f t="shared" si="10"/>
        <v>0</v>
      </c>
      <c r="G54" s="63">
        <f t="shared" si="8"/>
        <v>1</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f>IF(Declaration!D79="No",Declaration!D79,IF(Declaration!D79="Yes, in conformance with IPC1755 (e.g. EMRT)",Declaration!D79,IF(Declaration!D79="Yes, Using Other Format (Describe)",Declaration!G79,0)))</f>
        <v>0</v>
      </c>
      <c r="C55" s="137" t="str">
        <f t="shared" ca="1" si="3"/>
        <v>Complete</v>
      </c>
      <c r="D55" s="195" t="str">
        <f>IF(H55=1,"Click here to answer question (E)","")</f>
        <v/>
      </c>
      <c r="E55" s="17" t="s">
        <v>15</v>
      </c>
      <c r="F55" s="85">
        <f t="shared" si="10"/>
        <v>0</v>
      </c>
      <c r="G55" s="63">
        <f>IF(B55=0,1,0)</f>
        <v>1</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f>Declaration!D81</f>
        <v>0</v>
      </c>
      <c r="C57" s="137" t="str">
        <f ca="1">IF(H57=1,J57,I57)</f>
        <v>Complete</v>
      </c>
      <c r="D57" s="195" t="str">
        <f>IF(H57=1,"Click here to answer question (F)","")</f>
        <v/>
      </c>
      <c r="E57" s="17" t="s">
        <v>15</v>
      </c>
      <c r="F57" s="85">
        <f t="shared" si="10"/>
        <v>0</v>
      </c>
      <c r="G57" s="63">
        <f>IF(B57=0,1,0)</f>
        <v>1</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f>Declaration!D83</f>
        <v>0</v>
      </c>
      <c r="C58" s="137" t="str">
        <f t="shared" ca="1" si="3"/>
        <v>Complete</v>
      </c>
      <c r="D58" s="195" t="str">
        <f>IF(H58=1,"Click here to answer question (G)","")</f>
        <v/>
      </c>
      <c r="E58" s="17" t="s">
        <v>15</v>
      </c>
      <c r="F58" s="85">
        <f t="shared" si="10"/>
        <v>0</v>
      </c>
      <c r="G58" s="63">
        <f t="shared" si="8"/>
        <v>1</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1</v>
      </c>
      <c r="G59" s="63">
        <f>IF('Product List'!B6="",1,0)</f>
        <v>0</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5" priority="417" stopIfTrue="1">
      <formula>$F4=0</formula>
    </cfRule>
    <cfRule type="expression" dxfId="34" priority="418" stopIfTrue="1">
      <formula>$H4=0</formula>
    </cfRule>
    <cfRule type="expression" dxfId="33" priority="419" stopIfTrue="1">
      <formula>$H4=1</formula>
    </cfRule>
  </conditionalFormatting>
  <conditionalFormatting sqref="A5:A13">
    <cfRule type="expression" dxfId="32" priority="119" stopIfTrue="1">
      <formula>$F5=0</formula>
    </cfRule>
    <cfRule type="expression" dxfId="31" priority="120" stopIfTrue="1">
      <formula>AND($F5=1,$G5=0)</formula>
    </cfRule>
    <cfRule type="expression" dxfId="30" priority="121" stopIfTrue="1">
      <formula>AND($F5&lt;&gt;0,$G5&lt;&gt;0)</formula>
    </cfRule>
  </conditionalFormatting>
  <conditionalFormatting sqref="A20:A21">
    <cfRule type="expression" dxfId="29" priority="10" stopIfTrue="1">
      <formula>$F20=0</formula>
    </cfRule>
    <cfRule type="expression" dxfId="28" priority="11" stopIfTrue="1">
      <formula>$H20=0</formula>
    </cfRule>
    <cfRule type="expression" dxfId="27" priority="12" stopIfTrue="1">
      <formula>$H20=1</formula>
    </cfRule>
  </conditionalFormatting>
  <conditionalFormatting sqref="A48:A50 C50">
    <cfRule type="expression" dxfId="26" priority="15" stopIfTrue="1">
      <formula>$F48=0</formula>
    </cfRule>
    <cfRule type="expression" dxfId="25" priority="16" stopIfTrue="1">
      <formula>$H48=0</formula>
    </cfRule>
    <cfRule type="expression" dxfId="24" priority="17" stopIfTrue="1">
      <formula>$H48=1</formula>
    </cfRule>
  </conditionalFormatting>
  <conditionalFormatting sqref="A60:A61">
    <cfRule type="expression" dxfId="23" priority="3" stopIfTrue="1">
      <formula>OR(C60="Complete",C60="填写",C60="記入済",C60="완료",C60="Complétez",C60="Concluído",C60="Vollständig",C60="Completare",C60="Doldurun")</formula>
    </cfRule>
  </conditionalFormatting>
  <conditionalFormatting sqref="A64 C64">
    <cfRule type="expression" dxfId="22" priority="1" stopIfTrue="1">
      <formula>IF(AND($F$64=1,$G$64=0),TRUE,FALSE)</formula>
    </cfRule>
    <cfRule type="expression" dxfId="21" priority="81" stopIfTrue="1">
      <formula>IF(AND($F$64=1,$G$64=1),TRUE,FALSE)</formula>
    </cfRule>
  </conditionalFormatting>
  <conditionalFormatting sqref="B59">
    <cfRule type="expression" dxfId="20" priority="117" stopIfTrue="1">
      <formula>$F59=0</formula>
    </cfRule>
  </conditionalFormatting>
  <conditionalFormatting sqref="B60:B64">
    <cfRule type="expression" dxfId="19" priority="101" stopIfTrue="1">
      <formula>IF(F60=0,TRUE)</formula>
    </cfRule>
  </conditionalFormatting>
  <conditionalFormatting sqref="C20">
    <cfRule type="expression" dxfId="18" priority="14" stopIfTrue="1">
      <formula>OR($B15="No",$B15="Unknown",B$15="Not applicable for this declaration")</formula>
    </cfRule>
  </conditionalFormatting>
  <conditionalFormatting sqref="C20:C21">
    <cfRule type="expression" dxfId="17" priority="21" stopIfTrue="1">
      <formula>OR(C20="Complete",C20="填写", C20="記入済",C20="완료",C20="Complétez",C20="Concluído",C20="Vollständig",C20="Completare",C20="Doldurun")</formula>
    </cfRule>
  </conditionalFormatting>
  <conditionalFormatting sqref="C21">
    <cfRule type="expression" dxfId="16" priority="13" stopIfTrue="1">
      <formula>OR($B16="No",$B16="Unknown",B$16="Not applicable for this declaration")</formula>
    </cfRule>
  </conditionalFormatting>
  <conditionalFormatting sqref="C23 C28 C33 C38 C43 C48:C49 C52:C55 C57:C58 A60:A61 C60:C61">
    <cfRule type="expression" dxfId="15" priority="2" stopIfTrue="1">
      <formula>OR($B$15="No",$B$15="Unknown",$B$15="Not applicable for this declaration",$B$20="No",$B$20="Unknown",$B$20="Not applicable for this declaration")</formula>
    </cfRule>
  </conditionalFormatting>
  <conditionalFormatting sqref="C23:C24">
    <cfRule type="expression" dxfId="14" priority="65" stopIfTrue="1">
      <formula>OR(C23="Complete",C23="填写", C23="記入済",C23="완료",C23="Complétez",C23="Concluído",C23="Vollständig",C23="Completare",C23="Doldurun")</formula>
    </cfRule>
  </conditionalFormatting>
  <conditionalFormatting sqref="C24 C34 C39 C44">
    <cfRule type="expression" dxfId="13" priority="9" stopIfTrue="1">
      <formula>OR($B$16="No",$B$16="Unknown",$B$16="Not applicable for reporting",$B$21="No",$B$21="Unknown",$B$21="Not applicable for reporting")</formula>
    </cfRule>
  </conditionalFormatting>
  <conditionalFormatting sqref="C28:C55">
    <cfRule type="expression" dxfId="12" priority="45" stopIfTrue="1">
      <formula>OR(C28="Complete",C28="填写", C28="記入済",C28="완료",C28="Complétez",C28="Concluído",C28="Vollständig",C28="Completare",C28="Doldurun")</formula>
    </cfRule>
  </conditionalFormatting>
  <conditionalFormatting sqref="C33">
    <cfRule type="expression" dxfId="11" priority="6" stopIfTrue="1">
      <formula>OR(C33="Complete",C33="填写", C33="記入済",C33="완료",C33="Complétez",C33="Concluído",C33="Vollständig",C33="Completare",C33="Doldurun")</formula>
    </cfRule>
  </conditionalFormatting>
  <conditionalFormatting sqref="C38">
    <cfRule type="expression" dxfId="10" priority="5" stopIfTrue="1">
      <formula>OR(C38="Complete",C38="填写", C38="記入済",C38="완료",C38="Complétez",C38="Concluído",C38="Vollständig",C38="Completare",C38="Doldurun")</formula>
    </cfRule>
  </conditionalFormatting>
  <conditionalFormatting sqref="C43">
    <cfRule type="expression" dxfId="9" priority="4" stopIfTrue="1">
      <formula>OR(C43="Complete",C43="填写", C43="記入済",C43="완료",C43="Complétez",C43="Concluído",C43="Vollständig",C43="Completare",C43="Doldurun")</formula>
    </cfRule>
  </conditionalFormatting>
  <conditionalFormatting sqref="C48">
    <cfRule type="expression" dxfId="8" priority="40" stopIfTrue="1">
      <formula>OR(C48="Complete",C48="填写", C48="記入済",C48="완료",C48="Complétez",C48="Concluído",C48="Vollständig",C48="Completare",C48="Doldurun")</formula>
    </cfRule>
  </conditionalFormatting>
  <conditionalFormatting sqref="C54">
    <cfRule type="expression" dxfId="7" priority="36" stopIfTrue="1">
      <formula>OR(C54="Complete",C54="填写", C54="記入済",C54="완료",C54="Complétez",C54="Concluído",C54="Vollständig",C54="Completare",C54="Doldurun")</formula>
    </cfRule>
  </conditionalFormatting>
  <conditionalFormatting sqref="C57">
    <cfRule type="expression" dxfId="6" priority="42" stopIfTrue="1">
      <formula>OR(C57="Complete",C57="填写", C57="記入済",C57="완료",C57="Complétez",C57="Concluído",C57="Vollständig",C57="Completare",C57="Doldurun")</formula>
    </cfRule>
  </conditionalFormatting>
  <conditionalFormatting sqref="C58">
    <cfRule type="expression" dxfId="5" priority="33" stopIfTrue="1">
      <formula>OR(C58="Complete",C58="填写", C58="記入済",C58="완료",C58="Complétez",C58="Concluído",C58="Vollständig",C58="Completare",C58="Doldurun")</formula>
    </cfRule>
  </conditionalFormatting>
  <conditionalFormatting sqref="C60:C61">
    <cfRule type="expression" dxfId="4"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D6" sqref="D6"/>
    </sheetView>
  </sheetViews>
  <sheetFormatPr baseColWidth="10"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2" t="str">
        <f ca="1">OFFSET(L!$C$1,MATCH("Product List"&amp;ADDRESS(ROW(),COLUMN(),4),L!$A:$A,0)-1,SL,,)</f>
        <v>Completion required only if reporting level "Product (or List of Products)" selected on the 'Declaration' worksheet.</v>
      </c>
      <c r="B1" s="393"/>
      <c r="C1" s="393"/>
      <c r="D1" s="393"/>
      <c r="E1" s="108"/>
    </row>
    <row r="2" spans="1:35">
      <c r="A2" s="20"/>
      <c r="B2" s="110"/>
      <c r="C2" s="110"/>
      <c r="D2"/>
      <c r="E2" s="21"/>
    </row>
    <row r="3" spans="1:35">
      <c r="A3" s="20"/>
      <c r="B3" s="110"/>
      <c r="C3" s="110"/>
      <c r="D3" s="110"/>
      <c r="E3" s="21"/>
    </row>
    <row r="4" spans="1:35" ht="15.75" customHeight="1">
      <c r="A4" s="20"/>
      <c r="B4" s="391" t="s">
        <v>51</v>
      </c>
      <c r="C4" s="391"/>
      <c r="D4" s="39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t="s">
        <v>12827</v>
      </c>
      <c r="C6" s="90" t="s">
        <v>12827</v>
      </c>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4" t="str">
        <f ca="1">OFFSET(L!$C$1,MATCH("General"&amp;"Cpy",L!$A:$A,0)-1,SL,,)</f>
        <v>© 2023 Responsible Minerals Initiative. All rights reserved.</v>
      </c>
      <c r="C1001" s="394"/>
      <c r="D1001" s="394"/>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5"/>
      <c r="C1" s="395"/>
      <c r="D1" s="395"/>
      <c r="E1" s="395"/>
      <c r="F1" s="395"/>
      <c r="G1" s="395"/>
    </row>
    <row r="2" spans="1:13">
      <c r="A2" s="396"/>
      <c r="B2" s="396"/>
      <c r="C2" s="396"/>
      <c r="D2" s="396"/>
      <c r="E2" s="396"/>
      <c r="F2" s="396"/>
      <c r="G2" s="396"/>
      <c r="H2" s="396"/>
      <c r="I2" s="396"/>
    </row>
    <row r="3" spans="1:13">
      <c r="A3" s="396"/>
      <c r="B3" s="396"/>
      <c r="C3" s="396"/>
      <c r="D3" s="396"/>
      <c r="E3" s="396"/>
      <c r="F3" s="396"/>
      <c r="G3" s="396"/>
      <c r="H3" s="396"/>
      <c r="I3" s="39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60">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3.75">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28.25">
      <c r="A64" s="127" t="str">
        <f t="shared" si="0"/>
        <v>InstructionsA70</v>
      </c>
      <c r="B64" s="127" t="s">
        <v>389</v>
      </c>
      <c r="C64" s="127" t="s">
        <v>759</v>
      </c>
      <c r="D64" s="127" t="s">
        <v>760</v>
      </c>
      <c r="E64" s="245" t="s">
        <v>761</v>
      </c>
      <c r="F64" s="246" t="s">
        <v>762</v>
      </c>
      <c r="G64" s="257" t="s">
        <v>763</v>
      </c>
      <c r="H64" s="297" t="s">
        <v>764</v>
      </c>
    </row>
    <row r="65" spans="1:8" ht="28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14">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40.5">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7">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2.75">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B910726A-0DE7-4732-B2EA-28F12A94AACE}"/>
    </customSheetView>
    <customSheetView guid="{4BDF1A28-30D5-449D-B20E-D6C97EF9FAE1}" showAutoFilter="1">
      <selection activeCell="C174" sqref="C174"/>
      <pageMargins left="0" right="0" top="0" bottom="0" header="0" footer="0"/>
      <pageSetup paperSize="9" orientation="portrait"/>
      <autoFilter ref="B1:N1" xr:uid="{E9FE923A-4B08-4BF4-A367-E25A84B52769}"/>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Marco Broscheit</cp:lastModifiedBy>
  <cp:revision/>
  <dcterms:created xsi:type="dcterms:W3CDTF">2010-06-21T21:00:23Z</dcterms:created>
  <dcterms:modified xsi:type="dcterms:W3CDTF">2023-06-14T08:40:25Z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